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showInkAnnotation="0" codeName="ThisWorkbook" autoCompressPictures="0"/>
  <xr:revisionPtr revIDLastSave="0" documentId="13_ncr:1_{144AD086-0EF7-425E-BA81-413914B2054C}" xr6:coauthVersionLast="36" xr6:coauthVersionMax="36" xr10:uidLastSave="{00000000-0000-0000-0000-000000000000}"/>
  <bookViews>
    <workbookView xWindow="0" yWindow="0" windowWidth="28800" windowHeight="12435" firstSheet="1" activeTab="1" xr2:uid="{00000000-000D-0000-FFFF-FFFF00000000}"/>
  </bookViews>
  <sheets>
    <sheet name="Acerno_Cache_XXXXX" sheetId="6" state="veryHidden" r:id="rId1"/>
    <sheet name="Samlet budgetoversigt" sheetId="5" r:id="rId2"/>
    <sheet name="Gantt-diagram" sheetId="11" r:id="rId3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5" l="1"/>
  <c r="D165" i="5" l="1"/>
  <c r="D148" i="5"/>
  <c r="E144" i="5"/>
  <c r="B46" i="5" l="1"/>
  <c r="E39" i="5"/>
  <c r="T39" i="5" s="1"/>
  <c r="E29" i="5"/>
  <c r="E21" i="5"/>
  <c r="F6" i="5"/>
  <c r="D14" i="5"/>
  <c r="D12" i="5"/>
  <c r="D10" i="5"/>
  <c r="D9" i="5"/>
  <c r="D8" i="5"/>
  <c r="D7" i="5"/>
  <c r="D6" i="5"/>
  <c r="C14" i="5"/>
  <c r="C12" i="5"/>
  <c r="C10" i="5"/>
  <c r="C9" i="5"/>
  <c r="C8" i="5"/>
  <c r="C6" i="5"/>
  <c r="C7" i="5"/>
  <c r="C11" i="5"/>
  <c r="B14" i="5"/>
  <c r="B12" i="5"/>
  <c r="B11" i="5"/>
  <c r="B10" i="5"/>
  <c r="B9" i="5"/>
  <c r="B8" i="5"/>
  <c r="B7" i="5"/>
  <c r="B6" i="5"/>
  <c r="R184" i="5"/>
  <c r="R183" i="5"/>
  <c r="E183" i="5"/>
  <c r="S183" i="5" s="1"/>
  <c r="R182" i="5"/>
  <c r="D182" i="5"/>
  <c r="D184" i="5" s="1"/>
  <c r="C182" i="5"/>
  <c r="C184" i="5" s="1"/>
  <c r="B182" i="5"/>
  <c r="B184" i="5" s="1"/>
  <c r="R181" i="5"/>
  <c r="E181" i="5"/>
  <c r="S181" i="5" s="1"/>
  <c r="R180" i="5"/>
  <c r="E180" i="5"/>
  <c r="S180" i="5" s="1"/>
  <c r="R179" i="5"/>
  <c r="E179" i="5"/>
  <c r="S179" i="5" s="1"/>
  <c r="R178" i="5"/>
  <c r="E178" i="5"/>
  <c r="S178" i="5" s="1"/>
  <c r="R177" i="5"/>
  <c r="E177" i="5"/>
  <c r="S177" i="5" s="1"/>
  <c r="R176" i="5"/>
  <c r="E176" i="5"/>
  <c r="S176" i="5" s="1"/>
  <c r="R175" i="5"/>
  <c r="E175" i="5"/>
  <c r="S175" i="5" s="1"/>
  <c r="R167" i="5"/>
  <c r="R166" i="5"/>
  <c r="E166" i="5"/>
  <c r="R165" i="5"/>
  <c r="D167" i="5"/>
  <c r="C165" i="5"/>
  <c r="C167" i="5" s="1"/>
  <c r="B165" i="5"/>
  <c r="B167" i="5" s="1"/>
  <c r="R164" i="5"/>
  <c r="E164" i="5"/>
  <c r="S164" i="5" s="1"/>
  <c r="R163" i="5"/>
  <c r="E163" i="5"/>
  <c r="S163" i="5" s="1"/>
  <c r="R162" i="5"/>
  <c r="E162" i="5"/>
  <c r="S162" i="5" s="1"/>
  <c r="R161" i="5"/>
  <c r="E161" i="5"/>
  <c r="S161" i="5" s="1"/>
  <c r="R160" i="5"/>
  <c r="E160" i="5"/>
  <c r="S160" i="5" s="1"/>
  <c r="R159" i="5"/>
  <c r="E159" i="5"/>
  <c r="S159" i="5" s="1"/>
  <c r="R158" i="5"/>
  <c r="E158" i="5"/>
  <c r="S158" i="5" s="1"/>
  <c r="R150" i="5"/>
  <c r="R149" i="5"/>
  <c r="E149" i="5"/>
  <c r="R148" i="5"/>
  <c r="D150" i="5"/>
  <c r="C148" i="5"/>
  <c r="C150" i="5" s="1"/>
  <c r="B148" i="5"/>
  <c r="B150" i="5" s="1"/>
  <c r="R147" i="5"/>
  <c r="E147" i="5"/>
  <c r="S147" i="5" s="1"/>
  <c r="R146" i="5"/>
  <c r="E146" i="5"/>
  <c r="S146" i="5" s="1"/>
  <c r="R145" i="5"/>
  <c r="E145" i="5"/>
  <c r="S145" i="5" s="1"/>
  <c r="R144" i="5"/>
  <c r="S144" i="5"/>
  <c r="R143" i="5"/>
  <c r="E143" i="5"/>
  <c r="S143" i="5" s="1"/>
  <c r="R142" i="5"/>
  <c r="E142" i="5"/>
  <c r="S142" i="5" s="1"/>
  <c r="R141" i="5"/>
  <c r="E141" i="5"/>
  <c r="T141" i="5" s="1"/>
  <c r="R133" i="5"/>
  <c r="R132" i="5"/>
  <c r="E132" i="5"/>
  <c r="R131" i="5"/>
  <c r="D131" i="5"/>
  <c r="D133" i="5" s="1"/>
  <c r="C131" i="5"/>
  <c r="C133" i="5" s="1"/>
  <c r="B131" i="5"/>
  <c r="B133" i="5" s="1"/>
  <c r="R130" i="5"/>
  <c r="E130" i="5"/>
  <c r="S130" i="5" s="1"/>
  <c r="R129" i="5"/>
  <c r="E129" i="5"/>
  <c r="S129" i="5" s="1"/>
  <c r="R128" i="5"/>
  <c r="E128" i="5"/>
  <c r="S128" i="5" s="1"/>
  <c r="R127" i="5"/>
  <c r="E127" i="5"/>
  <c r="S127" i="5" s="1"/>
  <c r="R126" i="5"/>
  <c r="E126" i="5"/>
  <c r="S126" i="5" s="1"/>
  <c r="R125" i="5"/>
  <c r="E125" i="5"/>
  <c r="S125" i="5" s="1"/>
  <c r="R124" i="5"/>
  <c r="E124" i="5"/>
  <c r="S124" i="5" s="1"/>
  <c r="R116" i="5"/>
  <c r="R115" i="5"/>
  <c r="E115" i="5"/>
  <c r="S115" i="5" s="1"/>
  <c r="R114" i="5"/>
  <c r="D114" i="5"/>
  <c r="D116" i="5" s="1"/>
  <c r="C114" i="5"/>
  <c r="C116" i="5" s="1"/>
  <c r="B114" i="5"/>
  <c r="B116" i="5" s="1"/>
  <c r="R113" i="5"/>
  <c r="E113" i="5"/>
  <c r="S113" i="5" s="1"/>
  <c r="R112" i="5"/>
  <c r="E112" i="5"/>
  <c r="S112" i="5" s="1"/>
  <c r="R111" i="5"/>
  <c r="E111" i="5"/>
  <c r="S111" i="5" s="1"/>
  <c r="R110" i="5"/>
  <c r="E110" i="5"/>
  <c r="S110" i="5" s="1"/>
  <c r="R109" i="5"/>
  <c r="E109" i="5"/>
  <c r="S109" i="5" s="1"/>
  <c r="R108" i="5"/>
  <c r="E108" i="5"/>
  <c r="S108" i="5" s="1"/>
  <c r="R107" i="5"/>
  <c r="E107" i="5"/>
  <c r="S107" i="5" s="1"/>
  <c r="R99" i="5"/>
  <c r="R98" i="5"/>
  <c r="E98" i="5"/>
  <c r="S98" i="5" s="1"/>
  <c r="R97" i="5"/>
  <c r="D97" i="5"/>
  <c r="D99" i="5" s="1"/>
  <c r="C97" i="5"/>
  <c r="C99" i="5" s="1"/>
  <c r="B97" i="5"/>
  <c r="B99" i="5" s="1"/>
  <c r="R96" i="5"/>
  <c r="E96" i="5"/>
  <c r="S96" i="5" s="1"/>
  <c r="R95" i="5"/>
  <c r="E95" i="5"/>
  <c r="S95" i="5" s="1"/>
  <c r="R94" i="5"/>
  <c r="E94" i="5"/>
  <c r="S94" i="5" s="1"/>
  <c r="R93" i="5"/>
  <c r="E93" i="5"/>
  <c r="S93" i="5" s="1"/>
  <c r="R92" i="5"/>
  <c r="E92" i="5"/>
  <c r="S92" i="5" s="1"/>
  <c r="R91" i="5"/>
  <c r="E91" i="5"/>
  <c r="S91" i="5" s="1"/>
  <c r="R90" i="5"/>
  <c r="E90" i="5"/>
  <c r="S90" i="5" s="1"/>
  <c r="R82" i="5"/>
  <c r="R81" i="5"/>
  <c r="E81" i="5"/>
  <c r="S81" i="5" s="1"/>
  <c r="R80" i="5"/>
  <c r="D80" i="5"/>
  <c r="D82" i="5" s="1"/>
  <c r="C80" i="5"/>
  <c r="C82" i="5" s="1"/>
  <c r="B80" i="5"/>
  <c r="B82" i="5" s="1"/>
  <c r="R79" i="5"/>
  <c r="E79" i="5"/>
  <c r="S79" i="5" s="1"/>
  <c r="R78" i="5"/>
  <c r="E78" i="5"/>
  <c r="S78" i="5" s="1"/>
  <c r="R77" i="5"/>
  <c r="E77" i="5"/>
  <c r="S77" i="5" s="1"/>
  <c r="R76" i="5"/>
  <c r="E76" i="5"/>
  <c r="S76" i="5" s="1"/>
  <c r="R75" i="5"/>
  <c r="E75" i="5"/>
  <c r="S75" i="5" s="1"/>
  <c r="R74" i="5"/>
  <c r="E74" i="5"/>
  <c r="S74" i="5" s="1"/>
  <c r="R73" i="5"/>
  <c r="E73" i="5"/>
  <c r="S73" i="5" s="1"/>
  <c r="R65" i="5"/>
  <c r="S64" i="5"/>
  <c r="R64" i="5"/>
  <c r="E64" i="5"/>
  <c r="R63" i="5"/>
  <c r="D63" i="5"/>
  <c r="D65" i="5" s="1"/>
  <c r="C63" i="5"/>
  <c r="C65" i="5" s="1"/>
  <c r="B63" i="5"/>
  <c r="B65" i="5" s="1"/>
  <c r="R62" i="5"/>
  <c r="E62" i="5"/>
  <c r="S62" i="5" s="1"/>
  <c r="R61" i="5"/>
  <c r="E61" i="5"/>
  <c r="S61" i="5" s="1"/>
  <c r="R60" i="5"/>
  <c r="E60" i="5"/>
  <c r="S60" i="5" s="1"/>
  <c r="R59" i="5"/>
  <c r="E59" i="5"/>
  <c r="S59" i="5" s="1"/>
  <c r="R58" i="5"/>
  <c r="E58" i="5"/>
  <c r="S58" i="5" s="1"/>
  <c r="R57" i="5"/>
  <c r="E57" i="5"/>
  <c r="S57" i="5" s="1"/>
  <c r="R56" i="5"/>
  <c r="E56" i="5"/>
  <c r="T56" i="5" s="1"/>
  <c r="R48" i="5"/>
  <c r="R47" i="5"/>
  <c r="E47" i="5"/>
  <c r="R46" i="5"/>
  <c r="D46" i="5"/>
  <c r="D48" i="5" s="1"/>
  <c r="C46" i="5"/>
  <c r="C48" i="5" s="1"/>
  <c r="B48" i="5"/>
  <c r="R45" i="5"/>
  <c r="E45" i="5"/>
  <c r="S45" i="5" s="1"/>
  <c r="R44" i="5"/>
  <c r="E44" i="5"/>
  <c r="S44" i="5" s="1"/>
  <c r="R43" i="5"/>
  <c r="E43" i="5"/>
  <c r="S43" i="5" s="1"/>
  <c r="R42" i="5"/>
  <c r="E42" i="5"/>
  <c r="S42" i="5" s="1"/>
  <c r="R41" i="5"/>
  <c r="E41" i="5"/>
  <c r="S41" i="5" s="1"/>
  <c r="R40" i="5"/>
  <c r="E40" i="5"/>
  <c r="S40" i="5" s="1"/>
  <c r="R39" i="5"/>
  <c r="T107" i="5" l="1"/>
  <c r="S141" i="5"/>
  <c r="T90" i="5"/>
  <c r="T73" i="5"/>
  <c r="E63" i="5"/>
  <c r="E65" i="5" s="1"/>
  <c r="S65" i="5" s="1"/>
  <c r="E148" i="5"/>
  <c r="E150" i="5" s="1"/>
  <c r="E151" i="5" s="1"/>
  <c r="S149" i="5"/>
  <c r="T158" i="5"/>
  <c r="S47" i="5"/>
  <c r="S56" i="5"/>
  <c r="S166" i="5"/>
  <c r="T175" i="5"/>
  <c r="C13" i="5"/>
  <c r="C15" i="5" s="1"/>
  <c r="E7" i="5"/>
  <c r="D13" i="5"/>
  <c r="D15" i="5" s="1"/>
  <c r="S39" i="5"/>
  <c r="S21" i="5"/>
  <c r="T21" i="5"/>
  <c r="E6" i="5"/>
  <c r="B13" i="5"/>
  <c r="B15" i="5" s="1"/>
  <c r="E182" i="5"/>
  <c r="E184" i="5" s="1"/>
  <c r="S184" i="5" s="1"/>
  <c r="E165" i="5"/>
  <c r="E167" i="5" s="1"/>
  <c r="S167" i="5" s="1"/>
  <c r="S150" i="5"/>
  <c r="T124" i="5"/>
  <c r="S132" i="5"/>
  <c r="E131" i="5"/>
  <c r="E133" i="5" s="1"/>
  <c r="E114" i="5"/>
  <c r="E116" i="5" s="1"/>
  <c r="S116" i="5" s="1"/>
  <c r="E97" i="5"/>
  <c r="E99" i="5" s="1"/>
  <c r="S99" i="5" s="1"/>
  <c r="E80" i="5"/>
  <c r="E82" i="5" s="1"/>
  <c r="S82" i="5" s="1"/>
  <c r="E46" i="5"/>
  <c r="E50" i="5" s="1"/>
  <c r="D28" i="5"/>
  <c r="C28" i="5"/>
  <c r="B28" i="5"/>
  <c r="B30" i="5" s="1"/>
  <c r="E28" i="5" l="1"/>
  <c r="E32" i="5" s="1"/>
  <c r="E118" i="5"/>
  <c r="E135" i="5"/>
  <c r="S182" i="5"/>
  <c r="S63" i="5"/>
  <c r="E101" i="5"/>
  <c r="E186" i="5"/>
  <c r="E84" i="5"/>
  <c r="E66" i="5"/>
  <c r="S148" i="5"/>
  <c r="E67" i="5"/>
  <c r="E169" i="5"/>
  <c r="E152" i="5"/>
  <c r="E48" i="5"/>
  <c r="E185" i="5"/>
  <c r="S165" i="5"/>
  <c r="E168" i="5"/>
  <c r="S133" i="5"/>
  <c r="S131" i="5"/>
  <c r="E134" i="5"/>
  <c r="S114" i="5"/>
  <c r="E117" i="5"/>
  <c r="S97" i="5"/>
  <c r="E100" i="5"/>
  <c r="S80" i="5"/>
  <c r="E83" i="5"/>
  <c r="S46" i="5"/>
  <c r="E49" i="5" l="1"/>
  <c r="S48" i="5"/>
  <c r="E23" i="5" l="1"/>
  <c r="S23" i="5" s="1"/>
  <c r="W468" i="5"/>
  <c r="X449" i="5"/>
  <c r="W449" i="5"/>
  <c r="V449" i="5"/>
  <c r="U449" i="5"/>
  <c r="U446" i="5"/>
  <c r="X429" i="5"/>
  <c r="W429" i="5"/>
  <c r="V429" i="5"/>
  <c r="U429" i="5"/>
  <c r="U426" i="5"/>
  <c r="X409" i="5"/>
  <c r="W409" i="5"/>
  <c r="V409" i="5"/>
  <c r="U409" i="5"/>
  <c r="U406" i="5"/>
  <c r="X389" i="5"/>
  <c r="W389" i="5"/>
  <c r="V389" i="5"/>
  <c r="U389" i="5"/>
  <c r="U386" i="5"/>
  <c r="X369" i="5"/>
  <c r="W369" i="5"/>
  <c r="V369" i="5"/>
  <c r="U369" i="5"/>
  <c r="U366" i="5"/>
  <c r="X349" i="5"/>
  <c r="W349" i="5"/>
  <c r="V349" i="5"/>
  <c r="U349" i="5"/>
  <c r="U346" i="5"/>
  <c r="X329" i="5"/>
  <c r="W329" i="5"/>
  <c r="V329" i="5"/>
  <c r="U329" i="5"/>
  <c r="U326" i="5"/>
  <c r="X309" i="5"/>
  <c r="W309" i="5"/>
  <c r="V309" i="5"/>
  <c r="U309" i="5"/>
  <c r="U306" i="5"/>
  <c r="X289" i="5"/>
  <c r="W289" i="5"/>
  <c r="V289" i="5"/>
  <c r="U289" i="5"/>
  <c r="U286" i="5"/>
  <c r="X269" i="5"/>
  <c r="W269" i="5"/>
  <c r="V269" i="5"/>
  <c r="U269" i="5"/>
  <c r="U266" i="5"/>
  <c r="X249" i="5"/>
  <c r="W249" i="5"/>
  <c r="V249" i="5"/>
  <c r="U249" i="5"/>
  <c r="U246" i="5"/>
  <c r="X229" i="5"/>
  <c r="W229" i="5"/>
  <c r="V229" i="5"/>
  <c r="U229" i="5"/>
  <c r="U226" i="5"/>
  <c r="X209" i="5"/>
  <c r="W209" i="5"/>
  <c r="V209" i="5"/>
  <c r="U209" i="5"/>
  <c r="U206" i="5"/>
  <c r="X189" i="5"/>
  <c r="W189" i="5"/>
  <c r="V189" i="5"/>
  <c r="U189" i="5"/>
  <c r="U186" i="5"/>
  <c r="U169" i="5"/>
  <c r="U152" i="5"/>
  <c r="U135" i="5"/>
  <c r="U118" i="5"/>
  <c r="U101" i="5"/>
  <c r="U84" i="5"/>
  <c r="U67" i="5"/>
  <c r="U50" i="5"/>
  <c r="X32" i="5"/>
  <c r="W32" i="5"/>
  <c r="V32" i="5"/>
  <c r="U32" i="5"/>
  <c r="U31" i="5"/>
  <c r="R30" i="5"/>
  <c r="R29" i="5"/>
  <c r="R28" i="5"/>
  <c r="R27" i="5"/>
  <c r="R26" i="5"/>
  <c r="R25" i="5"/>
  <c r="R24" i="5"/>
  <c r="R23" i="5"/>
  <c r="R22" i="5"/>
  <c r="R21" i="5"/>
  <c r="X446" i="5"/>
  <c r="V426" i="5"/>
  <c r="W426" i="5"/>
  <c r="W406" i="5"/>
  <c r="X406" i="5"/>
  <c r="W386" i="5"/>
  <c r="X386" i="5"/>
  <c r="W366" i="5"/>
  <c r="V346" i="5"/>
  <c r="W346" i="5"/>
  <c r="X346" i="5"/>
  <c r="X326" i="5"/>
  <c r="W306" i="5"/>
  <c r="W286" i="5"/>
  <c r="X286" i="5"/>
  <c r="W266" i="5"/>
  <c r="X266" i="5"/>
  <c r="X246" i="5"/>
  <c r="W226" i="5"/>
  <c r="X206" i="5"/>
  <c r="V186" i="5"/>
  <c r="V169" i="5"/>
  <c r="W169" i="5"/>
  <c r="X169" i="5"/>
  <c r="W152" i="5"/>
  <c r="X152" i="5"/>
  <c r="W135" i="5"/>
  <c r="V118" i="5"/>
  <c r="X118" i="5"/>
  <c r="W101" i="5"/>
  <c r="W84" i="5"/>
  <c r="X84" i="5"/>
  <c r="V67" i="5"/>
  <c r="W67" i="5"/>
  <c r="X67" i="5"/>
  <c r="E22" i="5"/>
  <c r="S22" i="5" s="1"/>
  <c r="E24" i="5"/>
  <c r="S24" i="5" s="1"/>
  <c r="E25" i="5"/>
  <c r="S25" i="5" s="1"/>
  <c r="E26" i="5"/>
  <c r="S26" i="5" s="1"/>
  <c r="E27" i="5"/>
  <c r="S27" i="5" s="1"/>
  <c r="V31" i="5"/>
  <c r="W31" i="5"/>
  <c r="X31" i="5"/>
  <c r="W446" i="5"/>
  <c r="S29" i="5"/>
  <c r="X135" i="5"/>
  <c r="V84" i="5"/>
  <c r="V135" i="5"/>
  <c r="W186" i="5"/>
  <c r="X186" i="5"/>
  <c r="V406" i="5"/>
  <c r="V286" i="5" l="1"/>
  <c r="V152" i="5"/>
  <c r="V386" i="5"/>
  <c r="V326" i="5"/>
  <c r="X50" i="5"/>
  <c r="E9" i="5"/>
  <c r="V246" i="5"/>
  <c r="V266" i="5"/>
  <c r="W50" i="5"/>
  <c r="V206" i="5"/>
  <c r="V50" i="5"/>
  <c r="V101" i="5"/>
  <c r="X226" i="5"/>
  <c r="W246" i="5"/>
  <c r="X306" i="5"/>
  <c r="W326" i="5"/>
  <c r="X426" i="5"/>
  <c r="W118" i="5"/>
  <c r="X101" i="5"/>
  <c r="W206" i="5"/>
  <c r="V226" i="5"/>
  <c r="V306" i="5"/>
  <c r="V446" i="5"/>
  <c r="E11" i="5"/>
  <c r="E12" i="5"/>
  <c r="D30" i="5"/>
  <c r="C30" i="5"/>
  <c r="E14" i="5"/>
  <c r="E10" i="5"/>
  <c r="E8" i="5"/>
  <c r="V366" i="5"/>
  <c r="X366" i="5"/>
  <c r="E30" i="5" l="1"/>
  <c r="E31" i="5" s="1"/>
  <c r="E13" i="5"/>
  <c r="S28" i="5"/>
  <c r="E15" i="5"/>
  <c r="S30" i="5" l="1"/>
  <c r="B50" i="5"/>
  <c r="B67" i="5"/>
  <c r="B33" i="5"/>
  <c r="B186" i="5"/>
  <c r="B152" i="5"/>
  <c r="B169" i="5"/>
  <c r="B118" i="5"/>
  <c r="B135" i="5"/>
  <c r="B84" i="5"/>
  <c r="B101" i="5"/>
  <c r="V33" i="5"/>
  <c r="Y33" i="5" s="1"/>
  <c r="V310" i="5"/>
  <c r="Y310" i="5" s="1"/>
  <c r="V120" i="5"/>
  <c r="Y120" i="5" s="1"/>
  <c r="V290" i="5"/>
  <c r="Y290" i="5" s="1"/>
  <c r="V210" i="5"/>
  <c r="Y210" i="5" s="1"/>
  <c r="V430" i="5"/>
  <c r="Y430" i="5" s="1"/>
  <c r="V370" i="5"/>
  <c r="Y370" i="5" s="1"/>
  <c r="V171" i="5"/>
  <c r="Y171" i="5" s="1"/>
  <c r="V230" i="5"/>
  <c r="Y230" i="5" s="1"/>
  <c r="V410" i="5"/>
  <c r="Y410" i="5" s="1"/>
  <c r="V154" i="5"/>
  <c r="Y154" i="5" s="1"/>
  <c r="V250" i="5"/>
  <c r="Y250" i="5" s="1"/>
  <c r="V69" i="5"/>
  <c r="Y69" i="5" s="1"/>
  <c r="V350" i="5"/>
  <c r="Y350" i="5" s="1"/>
  <c r="V86" i="5"/>
  <c r="Y86" i="5" s="1"/>
  <c r="V137" i="5"/>
  <c r="Y137" i="5" s="1"/>
  <c r="V330" i="5"/>
  <c r="Y330" i="5" s="1"/>
  <c r="V52" i="5"/>
  <c r="Y52" i="5" s="1"/>
  <c r="B32" i="5"/>
  <c r="V270" i="5"/>
  <c r="Y270" i="5" s="1"/>
  <c r="V450" i="5"/>
  <c r="Y450" i="5" s="1"/>
  <c r="V190" i="5"/>
  <c r="Y190" i="5" s="1"/>
  <c r="V103" i="5"/>
  <c r="Y103" i="5" s="1"/>
  <c r="V390" i="5"/>
  <c r="Y390" i="5" s="1"/>
</calcChain>
</file>

<file path=xl/sharedStrings.xml><?xml version="1.0" encoding="utf-8"?>
<sst xmlns="http://schemas.openxmlformats.org/spreadsheetml/2006/main" count="396" uniqueCount="88">
  <si>
    <t>I alt</t>
  </si>
  <si>
    <t>OH</t>
  </si>
  <si>
    <t>Scrap-værdi</t>
  </si>
  <si>
    <t>Egenfinansiering</t>
  </si>
  <si>
    <t>Anden offentlig</t>
  </si>
  <si>
    <t>Ekstern bistand</t>
  </si>
  <si>
    <t>AP 2</t>
  </si>
  <si>
    <t>AP 3</t>
  </si>
  <si>
    <t>AP 5</t>
  </si>
  <si>
    <t>Okt</t>
  </si>
  <si>
    <t>Apr</t>
  </si>
  <si>
    <t>Jul</t>
  </si>
  <si>
    <t>Jan</t>
  </si>
  <si>
    <t xml:space="preserve">Jul </t>
  </si>
  <si>
    <t>Samlet timetal:</t>
  </si>
  <si>
    <t>Samlet budget:</t>
  </si>
  <si>
    <t>AP 4</t>
  </si>
  <si>
    <t>Antal timer</t>
  </si>
  <si>
    <t>Evt. indtægter</t>
  </si>
  <si>
    <t>1.2</t>
  </si>
  <si>
    <t>1.3</t>
  </si>
  <si>
    <t>2.1</t>
  </si>
  <si>
    <t>2.2</t>
  </si>
  <si>
    <t>2.3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</si>
  <si>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</si>
  <si>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</si>
  <si>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</si>
  <si>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</si>
  <si>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</si>
  <si>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</si>
  <si>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</si>
  <si>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</si>
  <si>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</si>
  <si>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Totalt budget:</t>
  </si>
  <si>
    <t>AP budget</t>
  </si>
  <si>
    <t>I alt uden OH</t>
  </si>
  <si>
    <t>De felter der er markeret med grønt bliver udfyldt automatisk.</t>
  </si>
  <si>
    <t>Projektets totalbudget udfyldes automatisk</t>
  </si>
  <si>
    <t xml:space="preserve">1.1 </t>
  </si>
  <si>
    <t>Involverede projektdeltagere</t>
  </si>
  <si>
    <t>AP 1: Navn på AP1</t>
  </si>
  <si>
    <t>Milepæle:</t>
  </si>
  <si>
    <t>Mv.</t>
  </si>
  <si>
    <t>M1.1:</t>
  </si>
  <si>
    <t>Total</t>
  </si>
  <si>
    <t>M 1.2:</t>
  </si>
  <si>
    <t>Egen</t>
  </si>
  <si>
    <t>Timeløn</t>
  </si>
  <si>
    <t>%sats af projektbud.</t>
  </si>
  <si>
    <t xml:space="preserve">Projekttitel: </t>
  </si>
  <si>
    <t>Naer</t>
  </si>
  <si>
    <t>Anden off.</t>
  </si>
  <si>
    <t>Totalt timetal:</t>
  </si>
  <si>
    <t>Apparatur/udstyr</t>
  </si>
  <si>
    <t>20XX</t>
  </si>
  <si>
    <t xml:space="preserve">Lille virksomhed </t>
  </si>
  <si>
    <t>Mellemstor virksomhed</t>
  </si>
  <si>
    <t xml:space="preserve">Stor virksomhed </t>
  </si>
  <si>
    <t>Anvendt forskning</t>
  </si>
  <si>
    <t>Udvikling</t>
  </si>
  <si>
    <t>Demonstration</t>
  </si>
  <si>
    <t xml:space="preserve">Netværksprojekt </t>
  </si>
  <si>
    <t>Forsknings- og vidensformidlingsorganisation</t>
  </si>
  <si>
    <t>Beregnet tilskudssats</t>
  </si>
  <si>
    <t xml:space="preserve">Tilskudsprocent </t>
  </si>
  <si>
    <t>M2.1:</t>
  </si>
  <si>
    <t>M 2.2:</t>
  </si>
  <si>
    <t>Gantt Diagram</t>
  </si>
  <si>
    <t>Andel af totalbudget</t>
  </si>
  <si>
    <t>Lønomkostninger</t>
  </si>
  <si>
    <t>Revision</t>
  </si>
  <si>
    <t>Øvrige omkostninger</t>
  </si>
  <si>
    <t>Hovedansøger:</t>
  </si>
  <si>
    <t>(Deltager 1)</t>
  </si>
  <si>
    <t xml:space="preserve">Deltager 2: </t>
  </si>
  <si>
    <t xml:space="preserve">Deltager 3: </t>
  </si>
  <si>
    <t xml:space="preserve">Deltager 10: </t>
  </si>
  <si>
    <t xml:space="preserve">Deltager 9: </t>
  </si>
  <si>
    <t xml:space="preserve">Deltager 8: </t>
  </si>
  <si>
    <t xml:space="preserve">Deltager 7: </t>
  </si>
  <si>
    <t xml:space="preserve">Deltager 6: </t>
  </si>
  <si>
    <t xml:space="preserve">Deltager 5: </t>
  </si>
  <si>
    <t xml:space="preserve">Deltager 4: </t>
  </si>
  <si>
    <t>OH sats</t>
  </si>
  <si>
    <r>
      <t xml:space="preserve">Journal nr: </t>
    </r>
    <r>
      <rPr>
        <b/>
        <sz val="11"/>
        <color theme="0" tint="-0.499984740745262"/>
        <rFont val="Arial"/>
        <family val="2"/>
        <scheme val="minor"/>
      </rPr>
      <t>Udfyldes af SGAV</t>
    </r>
  </si>
  <si>
    <r>
      <t xml:space="preserve">Godkendt fra: </t>
    </r>
    <r>
      <rPr>
        <b/>
        <sz val="11"/>
        <color theme="0" tint="-0.499984740745262"/>
        <rFont val="Arial"/>
        <family val="2"/>
        <scheme val="minor"/>
      </rPr>
      <t>Udfyldes af SGAV</t>
    </r>
  </si>
  <si>
    <t>SGAV</t>
  </si>
  <si>
    <t>Total SGAV andel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</si>
</sst>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 * #,##0.00_ ;_ * \-#,##0.00_ ;_ * &quot;-&quot;??_ ;_ @_ "/>
    <numFmt numFmtId="166" formatCode="_(* #,##0_);_(* \(#,##0\);_(* &quot;-&quot;??_);_(@_)"/>
    <numFmt numFmtId="167" formatCode="0.0"/>
    <numFmt numFmtId="168" formatCode="_ * #,##0_ ;_ * \-#,##0_ ;_ * &quot;-&quot;??_ ;_ @_ "/>
  </numFmts>
  <fonts count="27" x14ac:knownFonts="1"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7"/>
      <color theme="1"/>
      <name val="Arial"/>
      <family val="2"/>
      <scheme val="minor"/>
    </font>
    <font>
      <sz val="8"/>
      <color rgb="FF000000"/>
      <name val="Segoe UI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indexed="8"/>
      <name val="Arial"/>
      <family val="2"/>
      <scheme val="minor"/>
    </font>
    <font>
      <b/>
      <sz val="11"/>
      <color indexed="8"/>
      <name val="Arial"/>
      <family val="2"/>
      <scheme val="minor"/>
    </font>
    <font>
      <b/>
      <sz val="11"/>
      <name val="Arial"/>
      <family val="2"/>
      <scheme val="minor"/>
    </font>
    <font>
      <sz val="11"/>
      <color indexed="10"/>
      <name val="Arial"/>
      <family val="2"/>
      <scheme val="minor"/>
    </font>
    <font>
      <sz val="11"/>
      <color indexed="8"/>
      <name val="Arial"/>
      <family val="2"/>
      <scheme val="minor"/>
    </font>
    <font>
      <sz val="11"/>
      <color indexed="9"/>
      <name val="Arial"/>
      <family val="2"/>
      <scheme val="minor"/>
    </font>
    <font>
      <sz val="11"/>
      <name val="Arial"/>
      <family val="2"/>
      <scheme val="minor"/>
    </font>
    <font>
      <b/>
      <sz val="11"/>
      <color indexed="23"/>
      <name val="Arial"/>
      <family val="2"/>
      <scheme val="minor"/>
    </font>
    <font>
      <b/>
      <sz val="11"/>
      <color indexed="9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i/>
      <sz val="11"/>
      <color theme="0" tint="-0.34998626667073579"/>
      <name val="Arial"/>
      <family val="2"/>
      <scheme val="minor"/>
    </font>
    <font>
      <b/>
      <sz val="11"/>
      <color theme="0" tint="-0.49998474074526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15">
    <xf numFmtId="0" fontId="0" fillId="0" borderId="0" xfId="0"/>
    <xf numFmtId="0" fontId="2" fillId="0" borderId="1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/>
    <xf numFmtId="0" fontId="4" fillId="0" borderId="0" xfId="0" applyFont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5" xfId="0" applyFont="1" applyBorder="1"/>
    <xf numFmtId="0" fontId="0" fillId="2" borderId="5" xfId="0" applyFont="1" applyFill="1" applyBorder="1"/>
    <xf numFmtId="0" fontId="0" fillId="2" borderId="0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0" fillId="2" borderId="1" xfId="0" applyFont="1" applyFill="1" applyBorder="1"/>
    <xf numFmtId="0" fontId="0" fillId="2" borderId="6" xfId="0" applyFont="1" applyFill="1" applyBorder="1"/>
    <xf numFmtId="0" fontId="0" fillId="2" borderId="2" xfId="0" applyFont="1" applyFill="1" applyBorder="1"/>
    <xf numFmtId="0" fontId="0" fillId="0" borderId="2" xfId="0" applyFont="1" applyBorder="1"/>
    <xf numFmtId="0" fontId="0" fillId="2" borderId="7" xfId="0" applyFont="1" applyFill="1" applyBorder="1"/>
    <xf numFmtId="0" fontId="0" fillId="0" borderId="1" xfId="0" applyFont="1" applyFill="1" applyBorder="1"/>
    <xf numFmtId="0" fontId="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11" fillId="0" borderId="8" xfId="0" applyFont="1" applyBorder="1" applyAlignment="1">
      <alignment horizontal="center"/>
    </xf>
    <xf numFmtId="0" fontId="6" fillId="4" borderId="0" xfId="0" applyFont="1" applyFill="1" applyBorder="1"/>
    <xf numFmtId="0" fontId="6" fillId="4" borderId="14" xfId="0" applyFont="1" applyFill="1" applyBorder="1"/>
    <xf numFmtId="0" fontId="6" fillId="4" borderId="12" xfId="0" applyFont="1" applyFill="1" applyBorder="1"/>
    <xf numFmtId="0" fontId="6" fillId="4" borderId="15" xfId="0" applyFont="1" applyFill="1" applyBorder="1"/>
    <xf numFmtId="0" fontId="11" fillId="0" borderId="2" xfId="0" applyFont="1" applyBorder="1" applyAlignment="1">
      <alignment horizontal="center"/>
    </xf>
    <xf numFmtId="0" fontId="11" fillId="2" borderId="4" xfId="0" applyFont="1" applyFill="1" applyBorder="1"/>
    <xf numFmtId="0" fontId="11" fillId="2" borderId="1" xfId="0" applyFont="1" applyFill="1" applyBorder="1"/>
    <xf numFmtId="0" fontId="11" fillId="0" borderId="5" xfId="0" applyFont="1" applyBorder="1"/>
    <xf numFmtId="0" fontId="11" fillId="0" borderId="0" xfId="0" applyFont="1" applyBorder="1"/>
    <xf numFmtId="0" fontId="11" fillId="2" borderId="7" xfId="0" applyFont="1" applyFill="1" applyBorder="1"/>
    <xf numFmtId="0" fontId="11" fillId="2" borderId="3" xfId="0" applyFont="1" applyFill="1" applyBorder="1"/>
    <xf numFmtId="0" fontId="11" fillId="2" borderId="2" xfId="0" applyFont="1" applyFill="1" applyBorder="1"/>
    <xf numFmtId="0" fontId="11" fillId="2" borderId="5" xfId="0" applyFont="1" applyFill="1" applyBorder="1"/>
    <xf numFmtId="0" fontId="6" fillId="4" borderId="0" xfId="0" applyFont="1" applyFill="1"/>
    <xf numFmtId="0" fontId="0" fillId="0" borderId="0" xfId="0" applyFont="1" applyFill="1"/>
    <xf numFmtId="0" fontId="11" fillId="3" borderId="8" xfId="0" applyFont="1" applyFill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4" borderId="0" xfId="0" applyFont="1" applyFill="1" applyBorder="1"/>
    <xf numFmtId="0" fontId="0" fillId="0" borderId="10" xfId="0" applyFont="1" applyBorder="1"/>
    <xf numFmtId="0" fontId="12" fillId="0" borderId="10" xfId="0" applyFont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3" fontId="7" fillId="4" borderId="0" xfId="1" applyNumberFormat="1" applyFont="1" applyFill="1" applyBorder="1" applyProtection="1"/>
    <xf numFmtId="3" fontId="7" fillId="4" borderId="10" xfId="1" applyNumberFormat="1" applyFont="1" applyFill="1" applyBorder="1" applyProtection="1"/>
    <xf numFmtId="3" fontId="6" fillId="4" borderId="10" xfId="1" applyNumberFormat="1" applyFont="1" applyFill="1" applyBorder="1" applyProtection="1"/>
    <xf numFmtId="3" fontId="7" fillId="4" borderId="11" xfId="1" applyNumberFormat="1" applyFont="1" applyFill="1" applyBorder="1" applyProtection="1"/>
    <xf numFmtId="0" fontId="0" fillId="0" borderId="11" xfId="0" applyFont="1" applyBorder="1"/>
    <xf numFmtId="0" fontId="12" fillId="0" borderId="0" xfId="0" applyFont="1" applyProtection="1"/>
    <xf numFmtId="0" fontId="0" fillId="0" borderId="0" xfId="0" applyFont="1" applyBorder="1" applyProtection="1"/>
    <xf numFmtId="0" fontId="12" fillId="0" borderId="0" xfId="0" applyFont="1" applyBorder="1" applyProtection="1"/>
    <xf numFmtId="0" fontId="0" fillId="0" borderId="0" xfId="0" applyFont="1" applyProtection="1"/>
    <xf numFmtId="3" fontId="12" fillId="0" borderId="11" xfId="1" applyNumberFormat="1" applyFont="1" applyFill="1" applyBorder="1" applyProtection="1">
      <protection locked="0"/>
    </xf>
    <xf numFmtId="3" fontId="6" fillId="4" borderId="0" xfId="1" applyNumberFormat="1" applyFont="1" applyFill="1" applyBorder="1" applyProtection="1"/>
    <xf numFmtId="3" fontId="0" fillId="0" borderId="10" xfId="1" applyNumberFormat="1" applyFont="1" applyBorder="1" applyProtection="1">
      <protection locked="0"/>
    </xf>
    <xf numFmtId="0" fontId="14" fillId="0" borderId="10" xfId="0" applyFont="1" applyFill="1" applyBorder="1"/>
    <xf numFmtId="0" fontId="7" fillId="0" borderId="0" xfId="0" applyFont="1" applyFill="1" applyBorder="1" applyProtection="1">
      <protection hidden="1"/>
    </xf>
    <xf numFmtId="167" fontId="7" fillId="0" borderId="0" xfId="0" applyNumberFormat="1" applyFont="1" applyProtection="1">
      <protection hidden="1"/>
    </xf>
    <xf numFmtId="1" fontId="12" fillId="0" borderId="0" xfId="0" applyNumberFormat="1" applyFont="1" applyFill="1" applyProtection="1">
      <protection hidden="1"/>
    </xf>
    <xf numFmtId="1" fontId="15" fillId="0" borderId="0" xfId="0" applyNumberFormat="1" applyFont="1" applyProtection="1">
      <protection hidden="1"/>
    </xf>
    <xf numFmtId="0" fontId="15" fillId="0" borderId="0" xfId="0" applyFont="1" applyFill="1" applyBorder="1" applyProtection="1">
      <protection hidden="1"/>
    </xf>
    <xf numFmtId="167" fontId="15" fillId="0" borderId="0" xfId="0" applyNumberFormat="1" applyFont="1" applyProtection="1">
      <protection hidden="1"/>
    </xf>
    <xf numFmtId="1" fontId="12" fillId="0" borderId="0" xfId="0" applyNumberFormat="1" applyFont="1" applyProtection="1">
      <protection hidden="1"/>
    </xf>
    <xf numFmtId="1" fontId="0" fillId="0" borderId="0" xfId="0" applyNumberFormat="1" applyFont="1"/>
    <xf numFmtId="0" fontId="7" fillId="4" borderId="0" xfId="0" applyFont="1" applyFill="1" applyBorder="1" applyAlignment="1">
      <alignment horizontal="left" vertical="center"/>
    </xf>
    <xf numFmtId="0" fontId="17" fillId="0" borderId="10" xfId="0" applyFont="1" applyBorder="1" applyProtection="1">
      <protection locked="0"/>
    </xf>
    <xf numFmtId="166" fontId="18" fillId="0" borderId="0" xfId="1" applyNumberFormat="1" applyFont="1" applyProtection="1">
      <protection hidden="1"/>
    </xf>
    <xf numFmtId="166" fontId="12" fillId="0" borderId="0" xfId="1" applyNumberFormat="1" applyFont="1"/>
    <xf numFmtId="0" fontId="6" fillId="4" borderId="0" xfId="0" applyFont="1" applyFill="1" applyBorder="1" applyAlignment="1">
      <alignment horizontal="left"/>
    </xf>
    <xf numFmtId="168" fontId="0" fillId="0" borderId="0" xfId="0" applyNumberFormat="1" applyFill="1"/>
    <xf numFmtId="164" fontId="0" fillId="0" borderId="0" xfId="0" applyNumberFormat="1" applyFill="1"/>
    <xf numFmtId="164" fontId="0" fillId="0" borderId="0" xfId="0" applyNumberFormat="1"/>
    <xf numFmtId="0" fontId="0" fillId="0" borderId="0" xfId="0" applyBorder="1"/>
    <xf numFmtId="168" fontId="2" fillId="0" borderId="0" xfId="0" applyNumberFormat="1" applyFont="1" applyFill="1"/>
    <xf numFmtId="164" fontId="2" fillId="0" borderId="0" xfId="0" applyNumberFormat="1" applyFont="1" applyFill="1"/>
    <xf numFmtId="0" fontId="0" fillId="0" borderId="0" xfId="0" applyBorder="1" applyAlignment="1"/>
    <xf numFmtId="168" fontId="0" fillId="0" borderId="0" xfId="0" applyNumberFormat="1" applyFill="1" applyBorder="1"/>
    <xf numFmtId="0" fontId="19" fillId="0" borderId="0" xfId="0" applyFont="1" applyBorder="1" applyAlignment="1"/>
    <xf numFmtId="0" fontId="2" fillId="0" borderId="0" xfId="0" applyFont="1" applyBorder="1" applyAlignment="1"/>
    <xf numFmtId="3" fontId="21" fillId="0" borderId="0" xfId="1" applyNumberFormat="1" applyFont="1" applyFill="1"/>
    <xf numFmtId="164" fontId="0" fillId="0" borderId="0" xfId="0" applyNumberFormat="1" applyFill="1" applyBorder="1"/>
    <xf numFmtId="0" fontId="2" fillId="0" borderId="0" xfId="0" applyFont="1" applyFill="1" applyBorder="1" applyAlignment="1"/>
    <xf numFmtId="165" fontId="16" fillId="0" borderId="0" xfId="0" applyNumberFormat="1" applyFont="1" applyFill="1"/>
    <xf numFmtId="165" fontId="0" fillId="0" borderId="0" xfId="1" applyFont="1" applyFill="1"/>
    <xf numFmtId="9" fontId="0" fillId="0" borderId="0" xfId="2" applyFont="1" applyFill="1"/>
    <xf numFmtId="165" fontId="0" fillId="0" borderId="0" xfId="0" applyNumberFormat="1"/>
    <xf numFmtId="168" fontId="16" fillId="0" borderId="0" xfId="0" applyNumberFormat="1" applyFont="1" applyFill="1"/>
    <xf numFmtId="164" fontId="16" fillId="0" borderId="0" xfId="0" applyNumberFormat="1" applyFont="1" applyFill="1"/>
    <xf numFmtId="164" fontId="2" fillId="0" borderId="0" xfId="0" applyNumberFormat="1" applyFont="1"/>
    <xf numFmtId="168" fontId="22" fillId="0" borderId="0" xfId="0" applyNumberFormat="1" applyFont="1" applyFill="1" applyProtection="1">
      <protection hidden="1"/>
    </xf>
    <xf numFmtId="164" fontId="22" fillId="0" borderId="0" xfId="0" applyNumberFormat="1" applyFont="1" applyFill="1" applyProtection="1">
      <protection hidden="1"/>
    </xf>
    <xf numFmtId="0" fontId="0" fillId="0" borderId="0" xfId="0" applyAlignment="1">
      <alignment shrinkToFit="1"/>
    </xf>
    <xf numFmtId="0" fontId="16" fillId="0" borderId="0" xfId="0" applyFont="1" applyBorder="1" applyAlignment="1"/>
    <xf numFmtId="2" fontId="0" fillId="0" borderId="0" xfId="0" applyNumberFormat="1"/>
    <xf numFmtId="0" fontId="11" fillId="2" borderId="9" xfId="0" applyFont="1" applyFill="1" applyBorder="1"/>
    <xf numFmtId="166" fontId="2" fillId="0" borderId="0" xfId="0" applyNumberFormat="1" applyFont="1" applyFill="1" applyAlignment="1">
      <alignment horizontal="center"/>
    </xf>
    <xf numFmtId="166" fontId="20" fillId="0" borderId="0" xfId="0" applyNumberFormat="1" applyFont="1" applyFill="1" applyAlignment="1">
      <alignment horizontal="center" wrapText="1"/>
    </xf>
    <xf numFmtId="10" fontId="6" fillId="4" borderId="0" xfId="3" applyNumberFormat="1" applyFont="1" applyFill="1" applyProtection="1">
      <protection hidden="1"/>
    </xf>
    <xf numFmtId="168" fontId="0" fillId="0" borderId="0" xfId="1" applyNumberFormat="1" applyFont="1" applyProtection="1">
      <protection locked="0"/>
    </xf>
    <xf numFmtId="168" fontId="6" fillId="4" borderId="0" xfId="1" applyNumberFormat="1" applyFont="1" applyFill="1"/>
    <xf numFmtId="168" fontId="13" fillId="0" borderId="0" xfId="1" applyNumberFormat="1" applyFont="1" applyProtection="1">
      <protection locked="0"/>
    </xf>
    <xf numFmtId="168" fontId="0" fillId="0" borderId="10" xfId="1" applyNumberFormat="1" applyFont="1" applyBorder="1" applyProtection="1">
      <protection locked="0"/>
    </xf>
    <xf numFmtId="168" fontId="6" fillId="4" borderId="10" xfId="1" applyNumberFormat="1" applyFont="1" applyFill="1" applyBorder="1"/>
    <xf numFmtId="0" fontId="2" fillId="0" borderId="0" xfId="0" applyFont="1"/>
    <xf numFmtId="166" fontId="6" fillId="4" borderId="23" xfId="1" applyNumberFormat="1" applyFont="1" applyFill="1" applyBorder="1"/>
    <xf numFmtId="168" fontId="6" fillId="4" borderId="23" xfId="1" applyNumberFormat="1" applyFont="1" applyFill="1" applyBorder="1"/>
    <xf numFmtId="3" fontId="6" fillId="4" borderId="22" xfId="1" applyNumberFormat="1" applyFont="1" applyFill="1" applyBorder="1" applyProtection="1"/>
    <xf numFmtId="165" fontId="0" fillId="0" borderId="0" xfId="1" applyFont="1"/>
    <xf numFmtId="0" fontId="19" fillId="0" borderId="0" xfId="0" applyFont="1"/>
    <xf numFmtId="0" fontId="11" fillId="2" borderId="7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8" fillId="4" borderId="14" xfId="0" applyFont="1" applyFill="1" applyBorder="1"/>
    <xf numFmtId="0" fontId="9" fillId="4" borderId="15" xfId="0" applyFont="1" applyFill="1" applyBorder="1" applyAlignment="1">
      <alignment horizontal="center"/>
    </xf>
    <xf numFmtId="165" fontId="6" fillId="4" borderId="0" xfId="1" applyFont="1" applyFill="1" applyBorder="1" applyProtection="1"/>
    <xf numFmtId="3" fontId="7" fillId="4" borderId="17" xfId="1" applyNumberFormat="1" applyFont="1" applyFill="1" applyBorder="1" applyProtection="1"/>
    <xf numFmtId="3" fontId="7" fillId="4" borderId="19" xfId="1" applyNumberFormat="1" applyFont="1" applyFill="1" applyBorder="1" applyProtection="1"/>
    <xf numFmtId="3" fontId="7" fillId="4" borderId="21" xfId="1" applyNumberFormat="1" applyFont="1" applyFill="1" applyBorder="1" applyProtection="1"/>
    <xf numFmtId="3" fontId="6" fillId="4" borderId="21" xfId="1" applyNumberFormat="1" applyFont="1" applyFill="1" applyBorder="1" applyProtection="1"/>
    <xf numFmtId="166" fontId="6" fillId="4" borderId="26" xfId="1" applyNumberFormat="1" applyFont="1" applyFill="1" applyBorder="1"/>
    <xf numFmtId="3" fontId="7" fillId="4" borderId="23" xfId="1" applyNumberFormat="1" applyFont="1" applyFill="1" applyBorder="1" applyProtection="1"/>
    <xf numFmtId="0" fontId="25" fillId="0" borderId="0" xfId="0" applyFont="1"/>
    <xf numFmtId="0" fontId="25" fillId="0" borderId="0" xfId="0" applyFont="1" applyFill="1" applyBorder="1" applyProtection="1">
      <protection hidden="1"/>
    </xf>
    <xf numFmtId="9" fontId="24" fillId="0" borderId="0" xfId="3" applyNumberFormat="1" applyFont="1" applyProtection="1">
      <protection hidden="1"/>
    </xf>
    <xf numFmtId="9" fontId="24" fillId="0" borderId="0" xfId="3" applyFont="1"/>
    <xf numFmtId="0" fontId="16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7" fillId="4" borderId="28" xfId="0" applyFont="1" applyFill="1" applyBorder="1"/>
    <xf numFmtId="0" fontId="6" fillId="4" borderId="29" xfId="0" applyFont="1" applyFill="1" applyBorder="1"/>
    <xf numFmtId="0" fontId="7" fillId="4" borderId="27" xfId="0" applyFont="1" applyFill="1" applyBorder="1"/>
    <xf numFmtId="0" fontId="7" fillId="4" borderId="29" xfId="0" applyFont="1" applyFill="1" applyBorder="1"/>
    <xf numFmtId="9" fontId="24" fillId="0" borderId="0" xfId="3" applyFont="1" applyProtection="1">
      <protection hidden="1"/>
    </xf>
    <xf numFmtId="0" fontId="0" fillId="0" borderId="0" xfId="0" applyFont="1" applyBorder="1" applyAlignment="1"/>
    <xf numFmtId="2" fontId="0" fillId="0" borderId="0" xfId="0" applyNumberFormat="1" applyFill="1"/>
    <xf numFmtId="2" fontId="2" fillId="0" borderId="0" xfId="0" applyNumberFormat="1" applyFont="1" applyFill="1" applyAlignment="1">
      <alignment horizontal="center"/>
    </xf>
    <xf numFmtId="2" fontId="20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/>
    <xf numFmtId="2" fontId="0" fillId="0" borderId="0" xfId="0" applyNumberFormat="1" applyFill="1" applyBorder="1"/>
    <xf numFmtId="2" fontId="21" fillId="0" borderId="0" xfId="1" applyNumberFormat="1" applyFont="1" applyFill="1"/>
    <xf numFmtId="2" fontId="16" fillId="0" borderId="0" xfId="0" applyNumberFormat="1" applyFont="1" applyFill="1"/>
    <xf numFmtId="2" fontId="22" fillId="0" borderId="0" xfId="0" applyNumberFormat="1" applyFont="1" applyFill="1" applyProtection="1">
      <protection hidden="1"/>
    </xf>
    <xf numFmtId="10" fontId="2" fillId="0" borderId="0" xfId="3" applyNumberFormat="1" applyFont="1" applyBorder="1" applyProtection="1">
      <protection locked="0"/>
    </xf>
    <xf numFmtId="166" fontId="20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3" fontId="12" fillId="0" borderId="0" xfId="1" applyNumberFormat="1" applyFont="1" applyFill="1" applyBorder="1" applyProtection="1">
      <protection locked="0"/>
    </xf>
    <xf numFmtId="0" fontId="14" fillId="0" borderId="0" xfId="0" applyFont="1" applyFill="1" applyBorder="1"/>
    <xf numFmtId="1" fontId="12" fillId="0" borderId="0" xfId="0" applyNumberFormat="1" applyFont="1" applyFill="1" applyBorder="1" applyProtection="1">
      <protection hidden="1"/>
    </xf>
    <xf numFmtId="167" fontId="15" fillId="0" borderId="0" xfId="0" applyNumberFormat="1" applyFont="1" applyFill="1" applyBorder="1" applyProtection="1">
      <protection hidden="1"/>
    </xf>
    <xf numFmtId="1" fontId="15" fillId="0" borderId="0" xfId="0" applyNumberFormat="1" applyFont="1" applyFill="1" applyBorder="1" applyProtection="1">
      <protection hidden="1"/>
    </xf>
    <xf numFmtId="166" fontId="18" fillId="0" borderId="0" xfId="1" applyNumberFormat="1" applyFont="1" applyFill="1" applyBorder="1" applyProtection="1">
      <protection hidden="1"/>
    </xf>
    <xf numFmtId="0" fontId="0" fillId="0" borderId="0" xfId="0" applyFill="1" applyBorder="1"/>
    <xf numFmtId="0" fontId="12" fillId="0" borderId="0" xfId="0" applyFont="1" applyFill="1" applyBorder="1" applyProtection="1"/>
    <xf numFmtId="0" fontId="2" fillId="0" borderId="0" xfId="0" applyFont="1" applyFill="1" applyBorder="1" applyProtection="1">
      <protection locked="0"/>
    </xf>
    <xf numFmtId="0" fontId="0" fillId="0" borderId="0" xfId="0" applyFont="1" applyFill="1" applyBorder="1" applyProtection="1"/>
    <xf numFmtId="0" fontId="12" fillId="0" borderId="0" xfId="0" applyFont="1" applyFill="1" applyBorder="1" applyProtection="1">
      <protection locked="0"/>
    </xf>
    <xf numFmtId="10" fontId="2" fillId="0" borderId="0" xfId="3" applyNumberFormat="1" applyFont="1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168" fontId="0" fillId="0" borderId="0" xfId="1" applyNumberFormat="1" applyFont="1" applyFill="1" applyBorder="1" applyProtection="1">
      <protection locked="0"/>
    </xf>
    <xf numFmtId="168" fontId="6" fillId="0" borderId="0" xfId="1" applyNumberFormat="1" applyFont="1" applyFill="1" applyBorder="1"/>
    <xf numFmtId="0" fontId="0" fillId="0" borderId="0" xfId="0" applyFill="1" applyBorder="1" applyAlignment="1"/>
    <xf numFmtId="165" fontId="0" fillId="0" borderId="0" xfId="1" applyFont="1" applyFill="1" applyBorder="1"/>
    <xf numFmtId="3" fontId="6" fillId="0" borderId="0" xfId="1" applyNumberFormat="1" applyFont="1" applyFill="1" applyBorder="1" applyProtection="1"/>
    <xf numFmtId="0" fontId="16" fillId="0" borderId="0" xfId="0" applyFont="1" applyFill="1" applyBorder="1" applyAlignment="1"/>
    <xf numFmtId="168" fontId="13" fillId="0" borderId="0" xfId="1" applyNumberFormat="1" applyFont="1" applyFill="1" applyBorder="1" applyProtection="1">
      <protection locked="0"/>
    </xf>
    <xf numFmtId="0" fontId="6" fillId="0" borderId="0" xfId="0" applyFont="1" applyFill="1" applyBorder="1"/>
    <xf numFmtId="165" fontId="6" fillId="0" borderId="0" xfId="1" applyFont="1" applyFill="1" applyBorder="1" applyProtection="1"/>
    <xf numFmtId="3" fontId="0" fillId="0" borderId="0" xfId="1" applyNumberFormat="1" applyFont="1" applyFill="1" applyBorder="1" applyProtection="1">
      <protection locked="0"/>
    </xf>
    <xf numFmtId="166" fontId="6" fillId="0" borderId="0" xfId="1" applyNumberFormat="1" applyFont="1" applyFill="1" applyBorder="1"/>
    <xf numFmtId="167" fontId="7" fillId="0" borderId="0" xfId="0" applyNumberFormat="1" applyFont="1" applyFill="1" applyBorder="1" applyProtection="1">
      <protection hidden="1"/>
    </xf>
    <xf numFmtId="10" fontId="6" fillId="0" borderId="0" xfId="3" applyNumberFormat="1" applyFont="1" applyFill="1" applyBorder="1" applyProtection="1">
      <protection hidden="1"/>
    </xf>
    <xf numFmtId="9" fontId="24" fillId="0" borderId="0" xfId="3" applyNumberFormat="1" applyFont="1" applyFill="1" applyBorder="1" applyProtection="1">
      <protection hidden="1"/>
    </xf>
    <xf numFmtId="0" fontId="25" fillId="0" borderId="0" xfId="0" applyFont="1" applyFill="1" applyBorder="1"/>
    <xf numFmtId="9" fontId="24" fillId="0" borderId="0" xfId="3" applyFont="1" applyFill="1" applyBorder="1"/>
    <xf numFmtId="0" fontId="2" fillId="0" borderId="0" xfId="0" applyFont="1" applyFill="1" applyBorder="1"/>
    <xf numFmtId="1" fontId="0" fillId="0" borderId="0" xfId="0" applyNumberFormat="1" applyFont="1" applyFill="1" applyBorder="1"/>
    <xf numFmtId="166" fontId="12" fillId="0" borderId="0" xfId="1" applyNumberFormat="1" applyFont="1" applyFill="1" applyBorder="1"/>
    <xf numFmtId="0" fontId="24" fillId="0" borderId="0" xfId="3" applyNumberFormat="1" applyFont="1" applyFill="1" applyBorder="1" applyProtection="1">
      <protection hidden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6" borderId="3" xfId="0" applyFont="1" applyFill="1" applyBorder="1" applyAlignment="1"/>
    <xf numFmtId="0" fontId="0" fillId="6" borderId="1" xfId="0" applyFont="1" applyFill="1" applyBorder="1" applyAlignment="1"/>
    <xf numFmtId="0" fontId="0" fillId="6" borderId="7" xfId="0" applyFont="1" applyFill="1" applyBorder="1" applyAlignment="1"/>
    <xf numFmtId="0" fontId="0" fillId="6" borderId="2" xfId="0" applyFont="1" applyFill="1" applyBorder="1" applyAlignment="1"/>
    <xf numFmtId="0" fontId="0" fillId="6" borderId="0" xfId="0" applyFont="1" applyFill="1" applyBorder="1" applyAlignment="1"/>
    <xf numFmtId="0" fontId="0" fillId="6" borderId="6" xfId="0" applyFont="1" applyFill="1" applyBorder="1" applyAlignment="1"/>
    <xf numFmtId="0" fontId="0" fillId="6" borderId="24" xfId="0" applyFont="1" applyFill="1" applyBorder="1" applyAlignment="1"/>
    <xf numFmtId="0" fontId="0" fillId="6" borderId="13" xfId="0" applyFont="1" applyFill="1" applyBorder="1" applyAlignment="1"/>
    <xf numFmtId="0" fontId="0" fillId="6" borderId="25" xfId="0" applyFont="1" applyFill="1" applyBorder="1" applyAlignment="1"/>
    <xf numFmtId="168" fontId="0" fillId="0" borderId="13" xfId="1" applyNumberFormat="1" applyFont="1" applyBorder="1" applyProtection="1">
      <protection locked="0"/>
    </xf>
    <xf numFmtId="0" fontId="0" fillId="0" borderId="16" xfId="0" applyFont="1" applyBorder="1" applyAlignment="1"/>
    <xf numFmtId="0" fontId="0" fillId="0" borderId="11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0" xfId="0" applyFont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10" xfId="0" applyFont="1" applyBorder="1" applyAlignment="1"/>
    <xf numFmtId="0" fontId="0" fillId="0" borderId="21" xfId="0" applyFont="1" applyBorder="1" applyAlignment="1"/>
    <xf numFmtId="0" fontId="6" fillId="4" borderId="0" xfId="0" applyFont="1" applyFill="1" applyAlignment="1">
      <alignment horizontal="left"/>
    </xf>
    <xf numFmtId="0" fontId="11" fillId="3" borderId="14" xfId="0" applyFont="1" applyFill="1" applyBorder="1" applyAlignment="1" applyProtection="1">
      <alignment horizontal="left"/>
      <protection locked="0"/>
    </xf>
    <xf numFmtId="0" fontId="0" fillId="3" borderId="12" xfId="0" applyFont="1" applyFill="1" applyBorder="1" applyAlignment="1" applyProtection="1">
      <protection locked="0"/>
    </xf>
    <xf numFmtId="0" fontId="0" fillId="3" borderId="15" xfId="0" applyFont="1" applyFill="1" applyBorder="1" applyAlignment="1" applyProtection="1">
      <protection locked="0"/>
    </xf>
    <xf numFmtId="0" fontId="2" fillId="5" borderId="16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2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</cellXfs>
  <cellStyles count="4">
    <cellStyle name="Komma" xfId="1" builtinId="3"/>
    <cellStyle name="Normal" xfId="0" builtinId="0"/>
    <cellStyle name="Procent" xfId="3" builtinId="5"/>
    <cellStyle name="Procent 2" xfId="2" xr:uid="{00000000-0005-0000-0000-000003000000}"/>
  </cellStyles>
  <dxfs count="2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abel"/>
</file>

<file path=xl/ctrlProps/ctrlProp10.xml><?xml version="1.0" encoding="utf-8"?>
<formControlPr xmlns="http://schemas.microsoft.com/office/spreadsheetml/2009/9/main" objectType="Label"/>
</file>

<file path=xl/ctrlProps/ctrlProp2.xml><?xml version="1.0" encoding="utf-8"?>
<formControlPr xmlns="http://schemas.microsoft.com/office/spreadsheetml/2009/9/main" objectType="Label"/>
</file>

<file path=xl/ctrlProps/ctrlProp3.xml><?xml version="1.0" encoding="utf-8"?>
<formControlPr xmlns="http://schemas.microsoft.com/office/spreadsheetml/2009/9/main" objectType="Label"/>
</file>

<file path=xl/ctrlProps/ctrlProp4.xml><?xml version="1.0" encoding="utf-8"?>
<formControlPr xmlns="http://schemas.microsoft.com/office/spreadsheetml/2009/9/main" objectType="Label"/>
</file>

<file path=xl/ctrlProps/ctrlProp5.xml><?xml version="1.0" encoding="utf-8"?>
<formControlPr xmlns="http://schemas.microsoft.com/office/spreadsheetml/2009/9/main" objectType="Label"/>
</file>

<file path=xl/ctrlProps/ctrlProp6.xml><?xml version="1.0" encoding="utf-8"?>
<formControlPr xmlns="http://schemas.microsoft.com/office/spreadsheetml/2009/9/main" objectType="Label"/>
</file>

<file path=xl/ctrlProps/ctrlProp7.xml><?xml version="1.0" encoding="utf-8"?>
<formControlPr xmlns="http://schemas.microsoft.com/office/spreadsheetml/2009/9/main" objectType="Label"/>
</file>

<file path=xl/ctrlProps/ctrlProp8.xml><?xml version="1.0" encoding="utf-8"?>
<formControlPr xmlns="http://schemas.microsoft.com/office/spreadsheetml/2009/9/main" objectType="Label"/>
</file>

<file path=xl/ctrlProps/ctrlProp9.xml><?xml version="1.0" encoding="utf-8"?>
<formControlPr xmlns="http://schemas.microsoft.com/office/spreadsheetml/2009/9/main" objectType="Label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20</xdr:row>
          <xdr:rowOff>28575</xdr:rowOff>
        </xdr:from>
        <xdr:to>
          <xdr:col>13</xdr:col>
          <xdr:colOff>419100</xdr:colOff>
          <xdr:row>30</xdr:row>
          <xdr:rowOff>9525</xdr:rowOff>
        </xdr:to>
        <xdr:sp macro="" textlink="">
          <xdr:nvSpPr>
            <xdr:cNvPr id="5123" name="Label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xdr:twoCellAnchor>
    <xdr:from>
      <xdr:col>5</xdr:col>
      <xdr:colOff>739773</xdr:colOff>
      <xdr:row>30</xdr:row>
      <xdr:rowOff>57150</xdr:rowOff>
    </xdr:from>
    <xdr:to>
      <xdr:col>9</xdr:col>
      <xdr:colOff>135731</xdr:colOff>
      <xdr:row>33</xdr:row>
      <xdr:rowOff>5715</xdr:rowOff>
    </xdr:to>
    <xdr:sp macro="" textlink="">
      <xdr:nvSpPr>
        <xdr:cNvPr id="32" name="Stregbilledforklaring 1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8597898" y="6000750"/>
          <a:ext cx="3063083" cy="520065"/>
        </a:xfrm>
        <a:prstGeom prst="borderCallout1">
          <a:avLst>
            <a:gd name="adj1" fmla="val 48805"/>
            <a:gd name="adj2" fmla="val -171"/>
            <a:gd name="adj3" fmla="val 30156"/>
            <a:gd name="adj4" fmla="val -24294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5</xdr:col>
      <xdr:colOff>739775</xdr:colOff>
      <xdr:row>30</xdr:row>
      <xdr:rowOff>76200</xdr:rowOff>
    </xdr:from>
    <xdr:to>
      <xdr:col>9</xdr:col>
      <xdr:colOff>123825</xdr:colOff>
      <xdr:row>33</xdr:row>
      <xdr:rowOff>24765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97900" y="6019800"/>
          <a:ext cx="3051175" cy="5200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800"/>
            <a:t>Her ses den beregnede</a:t>
          </a:r>
          <a:r>
            <a:rPr lang="da-DK" sz="800" baseline="0"/>
            <a:t> tilskudssats og OH sats. </a:t>
          </a:r>
          <a:r>
            <a:rPr lang="da-DK" sz="800" b="0" u="none" baseline="0"/>
            <a:t>OH kan maksimalt udgøre 44% af summen af alle omkostninger. Hvis feltet for OH bliver </a:t>
          </a:r>
          <a:r>
            <a:rPr lang="da-DK" sz="800" b="1" u="none" baseline="0">
              <a:solidFill>
                <a:srgbClr val="FF0000"/>
              </a:solidFill>
            </a:rPr>
            <a:t>rødt</a:t>
          </a:r>
          <a:r>
            <a:rPr lang="da-DK" sz="800" b="0" u="none" baseline="0">
              <a:solidFill>
                <a:sysClr val="windowText" lastClr="000000"/>
              </a:solidFill>
            </a:rPr>
            <a:t>, har I søgt for meget i OH.</a:t>
          </a:r>
          <a:endParaRPr lang="da-DK" sz="800" b="1" u="sng"/>
        </a:p>
      </xdr:txBody>
    </xdr:sp>
    <xdr:clientData/>
  </xdr:twoCellAnchor>
  <xdr:twoCellAnchor>
    <xdr:from>
      <xdr:col>7</xdr:col>
      <xdr:colOff>11906</xdr:colOff>
      <xdr:row>5</xdr:row>
      <xdr:rowOff>1</xdr:rowOff>
    </xdr:from>
    <xdr:to>
      <xdr:col>13</xdr:col>
      <xdr:colOff>7620</xdr:colOff>
      <xdr:row>14</xdr:row>
      <xdr:rowOff>175260</xdr:rowOff>
    </xdr:to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620726" y="1135381"/>
          <a:ext cx="4742974" cy="176783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hurtige råd </a:t>
          </a:r>
          <a:endParaRPr lang="da-DK" sz="1000">
            <a:effectLst/>
          </a:endParaRPr>
        </a:p>
        <a:p>
          <a:r>
            <a:rPr lang="da-DK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Brug regnefunktion til OH (Overhead) omkostninger. F.eks. </a:t>
          </a:r>
          <a:r>
            <a:rPr lang="da-DK" sz="10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"=0,44 x totalsum uden OH</a:t>
          </a:r>
          <a:r>
            <a:rPr lang="da-DK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når du søger om et OH på 44 %. Så får du et dynamisk budget, som selv regner OH, selvom du ændrer lønposten.</a:t>
          </a:r>
        </a:p>
        <a:p>
          <a:endParaRPr lang="da-DK" sz="900">
            <a:effectLst/>
          </a:endParaRPr>
        </a:p>
        <a:p>
          <a:r>
            <a:rPr lang="da-DK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Udspecificer dine udgifter tydeligt. "Materialer til forsøg" og "consumables" er eksempler på beskrivelser, der ikke er beskrevet i tilstrækkelig grad. </a:t>
          </a:r>
          <a:endParaRPr lang="da-DK" sz="900">
            <a:effectLst/>
          </a:endParaRPr>
        </a:p>
      </xdr:txBody>
    </xdr:sp>
    <xdr:clientData/>
  </xdr:twoCellAnchor>
  <xdr:twoCellAnchor>
    <xdr:from>
      <xdr:col>10</xdr:col>
      <xdr:colOff>533399</xdr:colOff>
      <xdr:row>30</xdr:row>
      <xdr:rowOff>161925</xdr:rowOff>
    </xdr:from>
    <xdr:to>
      <xdr:col>17</xdr:col>
      <xdr:colOff>141099</xdr:colOff>
      <xdr:row>33</xdr:row>
      <xdr:rowOff>47625</xdr:rowOff>
    </xdr:to>
    <xdr:sp macro="" textlink="">
      <xdr:nvSpPr>
        <xdr:cNvPr id="30" name="Stregbilledforklaring 1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 rot="10800000">
          <a:off x="12725399" y="6477000"/>
          <a:ext cx="2227075" cy="457200"/>
        </a:xfrm>
        <a:prstGeom prst="borderCallout1">
          <a:avLst>
            <a:gd name="adj1" fmla="val 98379"/>
            <a:gd name="adj2" fmla="val 49525"/>
            <a:gd name="adj3" fmla="val 136603"/>
            <a:gd name="adj4" fmla="val 5643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10</xdr:col>
      <xdr:colOff>514350</xdr:colOff>
      <xdr:row>31</xdr:row>
      <xdr:rowOff>19051</xdr:rowOff>
    </xdr:from>
    <xdr:to>
      <xdr:col>17</xdr:col>
      <xdr:colOff>207169</xdr:colOff>
      <xdr:row>33</xdr:row>
      <xdr:rowOff>76201</xdr:rowOff>
    </xdr:to>
    <xdr:sp macro="" textlink="">
      <xdr:nvSpPr>
        <xdr:cNvPr id="31" name="Tekstfelt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12706350" y="6524626"/>
          <a:ext cx="231219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800"/>
            <a:t>Dobbeltklik</a:t>
          </a:r>
          <a:r>
            <a:rPr lang="da-DK" sz="800" baseline="0"/>
            <a:t> for at åbne og skrive direkte i feltet.</a:t>
          </a:r>
          <a:endParaRPr lang="da-DK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38</xdr:row>
          <xdr:rowOff>28575</xdr:rowOff>
        </xdr:from>
        <xdr:to>
          <xdr:col>13</xdr:col>
          <xdr:colOff>419100</xdr:colOff>
          <xdr:row>48</xdr:row>
          <xdr:rowOff>19050</xdr:rowOff>
        </xdr:to>
        <xdr:sp macro="" textlink="">
          <xdr:nvSpPr>
            <xdr:cNvPr id="5173" name="Label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1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55</xdr:row>
          <xdr:rowOff>28575</xdr:rowOff>
        </xdr:from>
        <xdr:to>
          <xdr:col>13</xdr:col>
          <xdr:colOff>419100</xdr:colOff>
          <xdr:row>65</xdr:row>
          <xdr:rowOff>19050</xdr:rowOff>
        </xdr:to>
        <xdr:sp macro="" textlink="">
          <xdr:nvSpPr>
            <xdr:cNvPr id="5175" name="Label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1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72</xdr:row>
          <xdr:rowOff>28575</xdr:rowOff>
        </xdr:from>
        <xdr:to>
          <xdr:col>13</xdr:col>
          <xdr:colOff>419100</xdr:colOff>
          <xdr:row>82</xdr:row>
          <xdr:rowOff>19050</xdr:rowOff>
        </xdr:to>
        <xdr:sp macro="" textlink="">
          <xdr:nvSpPr>
            <xdr:cNvPr id="5176" name="Label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1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89</xdr:row>
          <xdr:rowOff>28575</xdr:rowOff>
        </xdr:from>
        <xdr:to>
          <xdr:col>13</xdr:col>
          <xdr:colOff>419100</xdr:colOff>
          <xdr:row>99</xdr:row>
          <xdr:rowOff>19050</xdr:rowOff>
        </xdr:to>
        <xdr:sp macro="" textlink="">
          <xdr:nvSpPr>
            <xdr:cNvPr id="5177" name="Label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1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106</xdr:row>
          <xdr:rowOff>28575</xdr:rowOff>
        </xdr:from>
        <xdr:to>
          <xdr:col>13</xdr:col>
          <xdr:colOff>419100</xdr:colOff>
          <xdr:row>116</xdr:row>
          <xdr:rowOff>19050</xdr:rowOff>
        </xdr:to>
        <xdr:sp macro="" textlink="">
          <xdr:nvSpPr>
            <xdr:cNvPr id="5178" name="Label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1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123</xdr:row>
          <xdr:rowOff>28575</xdr:rowOff>
        </xdr:from>
        <xdr:to>
          <xdr:col>13</xdr:col>
          <xdr:colOff>419100</xdr:colOff>
          <xdr:row>133</xdr:row>
          <xdr:rowOff>19050</xdr:rowOff>
        </xdr:to>
        <xdr:sp macro="" textlink="">
          <xdr:nvSpPr>
            <xdr:cNvPr id="5179" name="Label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1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140</xdr:row>
          <xdr:rowOff>28575</xdr:rowOff>
        </xdr:from>
        <xdr:to>
          <xdr:col>13</xdr:col>
          <xdr:colOff>419100</xdr:colOff>
          <xdr:row>150</xdr:row>
          <xdr:rowOff>19050</xdr:rowOff>
        </xdr:to>
        <xdr:sp macro="" textlink="">
          <xdr:nvSpPr>
            <xdr:cNvPr id="5180" name="Label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1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157</xdr:row>
          <xdr:rowOff>57150</xdr:rowOff>
        </xdr:from>
        <xdr:to>
          <xdr:col>13</xdr:col>
          <xdr:colOff>419100</xdr:colOff>
          <xdr:row>167</xdr:row>
          <xdr:rowOff>57150</xdr:rowOff>
        </xdr:to>
        <xdr:sp macro="" textlink="">
          <xdr:nvSpPr>
            <xdr:cNvPr id="5181" name="Label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1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174</xdr:row>
          <xdr:rowOff>28575</xdr:rowOff>
        </xdr:from>
        <xdr:to>
          <xdr:col>13</xdr:col>
          <xdr:colOff>419100</xdr:colOff>
          <xdr:row>184</xdr:row>
          <xdr:rowOff>19050</xdr:rowOff>
        </xdr:to>
        <xdr:sp macro="" textlink="">
          <xdr:nvSpPr>
            <xdr:cNvPr id="5182" name="Label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1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24691</xdr:colOff>
      <xdr:row>42</xdr:row>
      <xdr:rowOff>30692</xdr:rowOff>
    </xdr:from>
    <xdr:to>
      <xdr:col>18</xdr:col>
      <xdr:colOff>21167</xdr:colOff>
      <xdr:row>69</xdr:row>
      <xdr:rowOff>60960</xdr:rowOff>
    </xdr:to>
    <xdr:sp macro="" textlink="">
      <xdr:nvSpPr>
        <xdr:cNvPr id="2" name="Tekstbok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44931" y="7437332"/>
          <a:ext cx="9833896" cy="4762288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Vejledning til udfyldelse af gannt-diagram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Du er velkommen til at bruge et andet format/layout, blot det sikres at følgende obligatoriske oplysninger, som skal fremgå af diagrammet, også er indeholdt i det medsendte diagram. De obligatoriske oplysniger er: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Involverede projektdeltagere for hver arbejdspakke samt angivelse af tidsforløbet for arbejdspakken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Samlet antal timer for hver arbejdspakke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Samlet budget for hver arbejdspakke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Totalt budget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Milepæle i hver arbejdspakke. Ved milepælspunkterne angives tidspunkt for milepælen samt evt. levering. </a:t>
          </a: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Der behøver ikke være leveringer til alle milepæle, men et projekt SKAL have leveringer.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Ordforklaring: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Milepæl = delmål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En milepæl er en planlagt begivenhed, der signalerer en vigtigt beslutning eller færdiggørelsen af ​​en levering i et projekt. Milepæle kan bruges som projekt-checkpoints for at validere, hvordan projektet skrider frem. En milepæl er således ikke kun et udtryk for, hvor langt man er nået i et projekt, men indikerer således også, i hvilken retning projektet skal køre efter nået milepæl. Milepæle skal anføres og markeres med kryds i gantt-diagrammet eller evt. 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 leveringstype.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Levering = resultat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En levering er et fysisk resultat i projektet. Det beskriver en materiel eller immateriel genstand produceret som et resultat af projektet. En levering adskiller sig fra en milepæl i, at en milepæl er en måling af fremskridt i projektprocessen, mens en levering er et resultat af processen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Antal timer</a:t>
          </a: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: Der skal angives et samlet antal timer for hver arbejdspakke. Det er frivilligt, om det angives for hvert enkelt delelement i arbejdspakken. Projektets totale timetal skal desuden angives og skal stemme overens med antallet af timer angivet i projektets totalbudget i fanebladet "Samlet budgetoversigt".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AP budget</a:t>
          </a: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:  Der skal angives et samlet budget for hver arbejdspakke. Det er frivilligt, om det angives for hvert enkelt delelement i arbejdspakken. Projektets totale budget skal desuden angives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skal stemme overens med beløbet angivet i projektets totalbudget i fanebladet "Samlet budgetoversigt. </a:t>
          </a:r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Gudp grø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AF1DC"/>
      </a:accent1>
      <a:accent2>
        <a:srgbClr val="007A37"/>
      </a:accent2>
      <a:accent3>
        <a:srgbClr val="2C663A"/>
      </a:accent3>
      <a:accent4>
        <a:srgbClr val="00765A"/>
      </a:accent4>
      <a:accent5>
        <a:srgbClr val="006633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4.25" x14ac:dyDescent="0.2"/>
  <cols>
    <col min="1" max="16384" width="9" style="94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468"/>
  <sheetViews>
    <sheetView tabSelected="1" view="pageBreakPreview" topLeftCell="A35" zoomScaleNormal="75" zoomScaleSheetLayoutView="100" zoomScalePageLayoutView="75" workbookViewId="0">
      <selection activeCell="G39" sqref="G39:O48"/>
    </sheetView>
  </sheetViews>
  <sheetFormatPr defaultColWidth="8.75" defaultRowHeight="14.25" x14ac:dyDescent="0.2"/>
  <cols>
    <col min="1" max="1" width="19.625" style="9" customWidth="1"/>
    <col min="2" max="3" width="20.375" style="9" customWidth="1"/>
    <col min="4" max="4" width="23.75" style="9" customWidth="1"/>
    <col min="5" max="5" width="19" style="9" customWidth="1"/>
    <col min="6" max="6" width="11.625" style="9" customWidth="1"/>
    <col min="7" max="7" width="11.375" style="9" customWidth="1"/>
    <col min="8" max="8" width="13.625" style="9" bestFit="1" customWidth="1"/>
    <col min="9" max="9" width="11.5" style="9" customWidth="1"/>
    <col min="10" max="12" width="8.75" style="9"/>
    <col min="13" max="13" width="11.125" style="9" customWidth="1"/>
    <col min="14" max="14" width="5.625" style="9" customWidth="1"/>
    <col min="15" max="17" width="0.125" style="9" customWidth="1"/>
    <col min="18" max="18" width="17.625" bestFit="1" customWidth="1"/>
    <col min="19" max="19" width="18.875" style="72" bestFit="1" customWidth="1"/>
    <col min="20" max="20" width="9" style="136" customWidth="1"/>
    <col min="21" max="21" width="41.75" style="73" hidden="1" customWidth="1"/>
    <col min="22" max="22" width="8" style="74" hidden="1" customWidth="1"/>
    <col min="23" max="23" width="16.375" hidden="1" customWidth="1"/>
    <col min="24" max="24" width="10.875" style="74" hidden="1" customWidth="1"/>
    <col min="25" max="25" width="8" hidden="1" customWidth="1"/>
    <col min="26" max="26" width="14" style="9" hidden="1" customWidth="1"/>
    <col min="27" max="16384" width="8.75" style="9"/>
  </cols>
  <sheetData>
    <row r="1" spans="1:23" ht="15" x14ac:dyDescent="0.25">
      <c r="A1" s="202" t="s">
        <v>36</v>
      </c>
      <c r="B1" s="202"/>
      <c r="C1" s="202"/>
      <c r="D1" s="202"/>
    </row>
    <row r="2" spans="1:23" ht="15" thickBot="1" x14ac:dyDescent="0.25"/>
    <row r="3" spans="1:23" ht="15" x14ac:dyDescent="0.25">
      <c r="A3" s="40" t="s">
        <v>49</v>
      </c>
      <c r="B3" s="203"/>
      <c r="C3" s="204"/>
      <c r="D3" s="204"/>
      <c r="E3" s="204"/>
      <c r="F3" s="205"/>
      <c r="G3" s="39"/>
      <c r="H3" s="206" t="s">
        <v>84</v>
      </c>
      <c r="I3" s="207"/>
      <c r="J3" s="208"/>
    </row>
    <row r="4" spans="1:23" ht="33" customHeight="1" thickBot="1" x14ac:dyDescent="0.3">
      <c r="A4" s="41"/>
      <c r="B4" s="41"/>
      <c r="C4" s="67" t="s">
        <v>37</v>
      </c>
      <c r="D4" s="42"/>
      <c r="E4" s="42"/>
      <c r="F4" s="39"/>
      <c r="G4" s="39"/>
      <c r="H4" s="209" t="s">
        <v>85</v>
      </c>
      <c r="I4" s="210"/>
      <c r="J4" s="211"/>
    </row>
    <row r="5" spans="1:23" ht="15.75" thickBot="1" x14ac:dyDescent="0.3">
      <c r="A5" s="43"/>
      <c r="B5" s="129" t="s">
        <v>86</v>
      </c>
      <c r="C5" s="129" t="s">
        <v>3</v>
      </c>
      <c r="D5" s="129" t="s">
        <v>4</v>
      </c>
      <c r="E5" s="44" t="s">
        <v>0</v>
      </c>
      <c r="F5" s="45" t="s">
        <v>17</v>
      </c>
    </row>
    <row r="6" spans="1:23" x14ac:dyDescent="0.2">
      <c r="A6" s="132" t="s">
        <v>69</v>
      </c>
      <c r="B6" s="49">
        <f>B21+B39+B56+B73+B90+B107+B124+B141+B158+B175+B195+B215+B235+B255+B275+B295+B315+B335+B355+B375+B395+B415+B435</f>
        <v>0</v>
      </c>
      <c r="C6" s="49">
        <f>C21+C39+C56+C73+C90+C107+C124+C141+C158+C175+C195+C215+C235+C255+C275+C295+C315+C335+C355+C375+C395+C415+C435</f>
        <v>0</v>
      </c>
      <c r="D6" s="49">
        <f>D21+D39+D56+D73+D90+D107+D124+D141+D158+D175+D195+D215+D235+D255+D275+D295+D315+D335+D355+D375+D395+D415+D435</f>
        <v>0</v>
      </c>
      <c r="E6" s="49">
        <f>SUM(B6:D6)</f>
        <v>0</v>
      </c>
      <c r="F6" s="118">
        <f>F21+F39+F56+F73+F90+F107+F124+F141+F158+F175+F195+F215+F235+F255+F275+F295+F315+F335+F355+F375+F395+F415+F435</f>
        <v>0</v>
      </c>
      <c r="G6" s="8"/>
      <c r="H6" s="183"/>
      <c r="I6" s="184"/>
      <c r="J6" s="184"/>
      <c r="K6" s="184"/>
      <c r="L6" s="184"/>
      <c r="M6" s="185"/>
    </row>
    <row r="7" spans="1:23" x14ac:dyDescent="0.2">
      <c r="A7" s="133" t="s">
        <v>5</v>
      </c>
      <c r="B7" s="46">
        <f>B22+B40+B57+B74+B91++B108+B125+B142+B159+B176+B196+B216+B236+B256+B276+B296+B316+B336+B356+B376+B396+B416+B436</f>
        <v>0</v>
      </c>
      <c r="C7" s="46">
        <f t="shared" ref="C7:D12" si="0">C22+C40+C57+C74+C91+C108+C125+C142+C159+C176+C196+C216+C236+C256+C276+C296+C316+C336+C356+C376+C396+C416+C436</f>
        <v>0</v>
      </c>
      <c r="D7" s="46">
        <f t="shared" si="0"/>
        <v>0</v>
      </c>
      <c r="E7" s="46">
        <f>SUM(B7:D7)</f>
        <v>0</v>
      </c>
      <c r="F7" s="119"/>
      <c r="G7" s="8"/>
      <c r="H7" s="186"/>
      <c r="I7" s="187"/>
      <c r="J7" s="187"/>
      <c r="K7" s="187"/>
      <c r="L7" s="187"/>
      <c r="M7" s="188"/>
    </row>
    <row r="8" spans="1:23" x14ac:dyDescent="0.2">
      <c r="A8" s="133" t="s">
        <v>71</v>
      </c>
      <c r="B8" s="46">
        <f>B23+B41+B58+B75+B92+B109+B126+B143+B160+B177+B197+B217+B237+B257+B277+B297+B317+B337+B357+B377+B397+B417+B437</f>
        <v>0</v>
      </c>
      <c r="C8" s="46">
        <f t="shared" si="0"/>
        <v>0</v>
      </c>
      <c r="D8" s="46">
        <f t="shared" si="0"/>
        <v>0</v>
      </c>
      <c r="E8" s="46">
        <f t="shared" ref="E8:E12" si="1">SUM(B8:D8)</f>
        <v>0</v>
      </c>
      <c r="F8" s="119"/>
      <c r="G8" s="8"/>
      <c r="H8" s="186"/>
      <c r="I8" s="187"/>
      <c r="J8" s="187"/>
      <c r="K8" s="187"/>
      <c r="L8" s="187"/>
      <c r="M8" s="188"/>
    </row>
    <row r="9" spans="1:23" x14ac:dyDescent="0.2">
      <c r="A9" s="133" t="s">
        <v>53</v>
      </c>
      <c r="B9" s="46">
        <f>B24+B42+B59+B76+B93++B110+B127+B144+B161+B178+B198+B218+B238+B258+B278+B298+B318+B338+B358+B378+B398+B418+B438</f>
        <v>0</v>
      </c>
      <c r="C9" s="46">
        <f t="shared" si="0"/>
        <v>0</v>
      </c>
      <c r="D9" s="46">
        <f t="shared" si="0"/>
        <v>0</v>
      </c>
      <c r="E9" s="46">
        <f t="shared" si="1"/>
        <v>0</v>
      </c>
      <c r="F9" s="119"/>
      <c r="G9" s="8"/>
      <c r="H9" s="186"/>
      <c r="I9" s="187"/>
      <c r="J9" s="187"/>
      <c r="K9" s="187"/>
      <c r="L9" s="187"/>
      <c r="M9" s="188"/>
    </row>
    <row r="10" spans="1:23" x14ac:dyDescent="0.2">
      <c r="A10" s="133" t="s">
        <v>2</v>
      </c>
      <c r="B10" s="46">
        <f>B25+B43+B60+B77+B94+B111+B128+B145+B162+B179+B199+B219+B239+B259+B279+B299+B319+B339+B359+B379+B399+B419+B439</f>
        <v>0</v>
      </c>
      <c r="C10" s="46">
        <f t="shared" si="0"/>
        <v>0</v>
      </c>
      <c r="D10" s="46">
        <f t="shared" si="0"/>
        <v>0</v>
      </c>
      <c r="E10" s="46">
        <f t="shared" si="1"/>
        <v>0</v>
      </c>
      <c r="F10" s="119"/>
      <c r="G10" s="8"/>
      <c r="H10" s="186"/>
      <c r="I10" s="187"/>
      <c r="J10" s="187"/>
      <c r="K10" s="187"/>
      <c r="L10" s="187"/>
      <c r="M10" s="188"/>
      <c r="U10" t="s">
        <v>55</v>
      </c>
      <c r="V10"/>
      <c r="W10" t="s">
        <v>58</v>
      </c>
    </row>
    <row r="11" spans="1:23" x14ac:dyDescent="0.2">
      <c r="A11" s="133" t="s">
        <v>18</v>
      </c>
      <c r="B11" s="46">
        <f>B26+B44+B61+B78+B95++B112+B129+B146+B163+B180+B200+B220+B240+B260+B280+B300+B320+B340+B360+B380+B400+B420+B440</f>
        <v>0</v>
      </c>
      <c r="C11" s="46">
        <f t="shared" si="0"/>
        <v>0</v>
      </c>
      <c r="D11" s="46">
        <f t="shared" si="0"/>
        <v>0</v>
      </c>
      <c r="E11" s="46">
        <f>SUM(B11:D11)</f>
        <v>0</v>
      </c>
      <c r="F11" s="119"/>
      <c r="G11" s="8"/>
      <c r="H11" s="186"/>
      <c r="I11" s="187"/>
      <c r="J11" s="187"/>
      <c r="K11" s="187"/>
      <c r="L11" s="187"/>
      <c r="M11" s="188"/>
      <c r="U11" t="s">
        <v>56</v>
      </c>
      <c r="V11"/>
      <c r="W11" t="s">
        <v>59</v>
      </c>
    </row>
    <row r="12" spans="1:23" ht="15" thickBot="1" x14ac:dyDescent="0.25">
      <c r="A12" s="130" t="s">
        <v>70</v>
      </c>
      <c r="B12" s="47">
        <f>B27+B45+B62+B79+B96+B113+B130+B147+B164+B181+B201+B221+B241+B261+B281+B301+B321+B341+B361+B381+B401+B421+B441</f>
        <v>0</v>
      </c>
      <c r="C12" s="47">
        <f t="shared" si="0"/>
        <v>0</v>
      </c>
      <c r="D12" s="47">
        <f t="shared" si="0"/>
        <v>0</v>
      </c>
      <c r="E12" s="47">
        <f t="shared" si="1"/>
        <v>0</v>
      </c>
      <c r="F12" s="120"/>
      <c r="G12" s="8"/>
      <c r="H12" s="186"/>
      <c r="I12" s="187"/>
      <c r="J12" s="187"/>
      <c r="K12" s="187"/>
      <c r="L12" s="187"/>
      <c r="M12" s="188"/>
      <c r="U12" t="s">
        <v>57</v>
      </c>
      <c r="V12"/>
      <c r="W12" t="s">
        <v>60</v>
      </c>
    </row>
    <row r="13" spans="1:23" ht="15" x14ac:dyDescent="0.25">
      <c r="A13" s="131" t="s">
        <v>35</v>
      </c>
      <c r="B13" s="46">
        <f>SUM(B6+B7+B8+B9-B10-B11+B12)</f>
        <v>0</v>
      </c>
      <c r="C13" s="46">
        <f>SUM(C6+C7+C8+C9-C10-C11+C12)</f>
        <v>0</v>
      </c>
      <c r="D13" s="46">
        <f>SUM(D6+D7+D8+D9-D10-D11+D12)</f>
        <v>0</v>
      </c>
      <c r="E13" s="46">
        <f>SUM(E6+E7+E8+E9-E10-E11+E12)</f>
        <v>0</v>
      </c>
      <c r="F13" s="119"/>
      <c r="G13" s="8"/>
      <c r="H13" s="186"/>
      <c r="I13" s="187"/>
      <c r="J13" s="187"/>
      <c r="K13" s="187"/>
      <c r="L13" s="187"/>
      <c r="M13" s="188"/>
      <c r="U13" t="s">
        <v>62</v>
      </c>
      <c r="V13"/>
      <c r="W13" t="s">
        <v>61</v>
      </c>
    </row>
    <row r="14" spans="1:23" ht="15.75" thickBot="1" x14ac:dyDescent="0.3">
      <c r="A14" s="130" t="s">
        <v>1</v>
      </c>
      <c r="B14" s="46">
        <f>B29+B47+B64+B81+B98+B115+B132+B149+B166+B183+B203+B223+B243+B263+B283+B303+B323+B343+B363+B383+B403+B423+B443</f>
        <v>0</v>
      </c>
      <c r="C14" s="46">
        <f>C29+C47+C64+C81+C98+C115+C132+C149+C166+C183+C203+C223+C243+C263+C283+C303+C323+C343+C363+C383+C403+C423+C443</f>
        <v>0</v>
      </c>
      <c r="D14" s="46">
        <f>D29+D47+D64+D81+D98+D115+D132+D149+D166+D183+D203+D223+D243+D263+D283+D303+D323+D343+D363+D383+D403+D423+D443</f>
        <v>0</v>
      </c>
      <c r="E14" s="47">
        <f>SUM(B14:D14)</f>
        <v>0</v>
      </c>
      <c r="F14" s="121"/>
      <c r="G14" s="8"/>
      <c r="H14" s="186"/>
      <c r="I14" s="187"/>
      <c r="J14" s="187"/>
      <c r="K14" s="187"/>
      <c r="L14" s="187"/>
      <c r="M14" s="188"/>
    </row>
    <row r="15" spans="1:23" ht="15.75" thickBot="1" x14ac:dyDescent="0.3">
      <c r="A15" s="122" t="s">
        <v>0</v>
      </c>
      <c r="B15" s="123">
        <f>SUM(B13:B14)</f>
        <v>0</v>
      </c>
      <c r="C15" s="123">
        <f>SUM(C13:C14)</f>
        <v>0</v>
      </c>
      <c r="D15" s="123">
        <f>SUM(D13:D14)</f>
        <v>0</v>
      </c>
      <c r="E15" s="123">
        <f>SUM(B15:D15)</f>
        <v>0</v>
      </c>
      <c r="F15" s="109"/>
      <c r="G15" s="8"/>
      <c r="H15" s="189"/>
      <c r="I15" s="190"/>
      <c r="J15" s="190"/>
      <c r="K15" s="190"/>
      <c r="L15" s="190"/>
      <c r="M15" s="191"/>
    </row>
    <row r="16" spans="1:23" x14ac:dyDescent="0.2">
      <c r="A16" s="50"/>
      <c r="B16" s="50"/>
      <c r="C16" s="50"/>
      <c r="D16" s="50"/>
      <c r="E16" s="50"/>
      <c r="F16" s="50"/>
    </row>
    <row r="17" spans="1:24" ht="15" x14ac:dyDescent="0.25">
      <c r="A17" s="53"/>
      <c r="B17" s="2"/>
      <c r="C17" s="52"/>
      <c r="D17" s="53"/>
      <c r="E17" s="2"/>
      <c r="S17" s="98"/>
      <c r="T17" s="137"/>
      <c r="U17" s="98"/>
      <c r="V17" s="96"/>
    </row>
    <row r="18" spans="1:24" ht="15" x14ac:dyDescent="0.25">
      <c r="A18" s="53" t="s">
        <v>72</v>
      </c>
      <c r="B18" s="192"/>
      <c r="C18" s="53"/>
      <c r="D18" s="53"/>
      <c r="E18" s="144"/>
      <c r="S18" s="99"/>
      <c r="T18" s="138"/>
      <c r="U18" s="99"/>
    </row>
    <row r="19" spans="1:24" ht="15" x14ac:dyDescent="0.25">
      <c r="A19" s="51" t="s">
        <v>73</v>
      </c>
      <c r="B19" s="53"/>
      <c r="C19" s="53"/>
      <c r="D19" s="53"/>
      <c r="E19" s="54"/>
      <c r="S19" s="99"/>
      <c r="T19" s="138"/>
      <c r="U19" s="99"/>
    </row>
    <row r="20" spans="1:24" ht="15.75" thickBot="1" x14ac:dyDescent="0.3">
      <c r="A20" s="68"/>
      <c r="B20" s="44" t="s">
        <v>86</v>
      </c>
      <c r="C20" s="44" t="s">
        <v>3</v>
      </c>
      <c r="D20" s="44" t="s">
        <v>4</v>
      </c>
      <c r="E20" s="44" t="s">
        <v>0</v>
      </c>
      <c r="F20" s="45" t="s">
        <v>17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75"/>
      <c r="S20" s="77" t="s">
        <v>64</v>
      </c>
      <c r="T20" s="139" t="s">
        <v>47</v>
      </c>
      <c r="U20" s="77"/>
      <c r="X20" s="77"/>
    </row>
    <row r="21" spans="1:24" ht="15" customHeight="1" x14ac:dyDescent="0.25">
      <c r="A21" s="9" t="s">
        <v>69</v>
      </c>
      <c r="B21" s="101"/>
      <c r="C21" s="101"/>
      <c r="D21" s="101"/>
      <c r="E21" s="102">
        <f>SUM(B21:D21)</f>
        <v>0</v>
      </c>
      <c r="F21" s="55"/>
      <c r="G21" s="193"/>
      <c r="H21" s="194"/>
      <c r="I21" s="194"/>
      <c r="J21" s="194"/>
      <c r="K21" s="194"/>
      <c r="L21" s="194"/>
      <c r="M21" s="194"/>
      <c r="N21" s="194"/>
      <c r="O21" s="195"/>
      <c r="P21" s="135"/>
      <c r="Q21" s="135"/>
      <c r="R21" s="78" t="str">
        <f>A21</f>
        <v>Lønomkostninger</v>
      </c>
      <c r="S21" s="110">
        <f>IFERROR(B21*100/E21,0)</f>
        <v>0</v>
      </c>
      <c r="T21" s="96">
        <f>IFERROR(E21/F21,0)</f>
        <v>0</v>
      </c>
      <c r="U21" s="74"/>
    </row>
    <row r="22" spans="1:24" ht="15" x14ac:dyDescent="0.25">
      <c r="A22" s="9" t="s">
        <v>5</v>
      </c>
      <c r="B22" s="101"/>
      <c r="C22" s="101"/>
      <c r="D22" s="101"/>
      <c r="E22" s="102">
        <f>SUM(B22:D22)</f>
        <v>0</v>
      </c>
      <c r="F22" s="56"/>
      <c r="G22" s="196"/>
      <c r="H22" s="197"/>
      <c r="I22" s="197"/>
      <c r="J22" s="197"/>
      <c r="K22" s="197"/>
      <c r="L22" s="197"/>
      <c r="M22" s="197"/>
      <c r="N22" s="197"/>
      <c r="O22" s="198"/>
      <c r="P22" s="135"/>
      <c r="Q22" s="135"/>
      <c r="R22" s="78" t="str">
        <f t="shared" ref="R22:R30" si="2">A22</f>
        <v>Ekstern bistand</v>
      </c>
      <c r="S22" s="96">
        <f t="shared" ref="S22:S30" si="3">IFERROR(B22*100/E22,0)</f>
        <v>0</v>
      </c>
      <c r="T22" s="140"/>
      <c r="U22" s="79"/>
    </row>
    <row r="23" spans="1:24" ht="15" x14ac:dyDescent="0.25">
      <c r="A23" s="9" t="s">
        <v>71</v>
      </c>
      <c r="B23" s="101"/>
      <c r="C23" s="101"/>
      <c r="D23" s="101"/>
      <c r="E23" s="102">
        <f>SUM(B23:D23)</f>
        <v>0</v>
      </c>
      <c r="F23" s="56"/>
      <c r="G23" s="196"/>
      <c r="H23" s="197"/>
      <c r="I23" s="197"/>
      <c r="J23" s="197"/>
      <c r="K23" s="197"/>
      <c r="L23" s="197"/>
      <c r="M23" s="197"/>
      <c r="N23" s="197"/>
      <c r="O23" s="198"/>
      <c r="P23" s="135"/>
      <c r="Q23" s="135"/>
      <c r="R23" s="78" t="str">
        <f t="shared" si="2"/>
        <v>Øvrige omkostninger</v>
      </c>
      <c r="S23" s="96">
        <f t="shared" si="3"/>
        <v>0</v>
      </c>
      <c r="T23" s="140"/>
      <c r="U23" s="79"/>
    </row>
    <row r="24" spans="1:24" ht="15" x14ac:dyDescent="0.25">
      <c r="A24" s="9" t="s">
        <v>53</v>
      </c>
      <c r="B24" s="101"/>
      <c r="C24" s="101"/>
      <c r="D24" s="101"/>
      <c r="E24" s="102">
        <f t="shared" ref="E24:E27" si="4">SUM(B24:D24)</f>
        <v>0</v>
      </c>
      <c r="F24" s="56"/>
      <c r="G24" s="196"/>
      <c r="H24" s="197"/>
      <c r="I24" s="197"/>
      <c r="J24" s="197"/>
      <c r="K24" s="197"/>
      <c r="L24" s="197"/>
      <c r="M24" s="197"/>
      <c r="N24" s="197"/>
      <c r="O24" s="198"/>
      <c r="P24" s="135"/>
      <c r="Q24" s="135"/>
      <c r="R24" s="95" t="str">
        <f t="shared" si="2"/>
        <v>Apparatur/udstyr</v>
      </c>
      <c r="S24" s="96">
        <f t="shared" si="3"/>
        <v>0</v>
      </c>
      <c r="T24" s="140"/>
      <c r="U24" s="79"/>
    </row>
    <row r="25" spans="1:24" ht="15" x14ac:dyDescent="0.25">
      <c r="A25" s="9" t="s">
        <v>2</v>
      </c>
      <c r="B25" s="103"/>
      <c r="C25" s="103"/>
      <c r="D25" s="103"/>
      <c r="E25" s="102">
        <f t="shared" si="4"/>
        <v>0</v>
      </c>
      <c r="F25" s="56"/>
      <c r="G25" s="196"/>
      <c r="H25" s="197"/>
      <c r="I25" s="197"/>
      <c r="J25" s="197"/>
      <c r="K25" s="197"/>
      <c r="L25" s="197"/>
      <c r="M25" s="197"/>
      <c r="N25" s="197"/>
      <c r="O25" s="198"/>
      <c r="P25" s="135"/>
      <c r="Q25" s="135"/>
      <c r="R25" s="95" t="str">
        <f t="shared" si="2"/>
        <v>Scrap-værdi</v>
      </c>
      <c r="S25" s="96">
        <f t="shared" si="3"/>
        <v>0</v>
      </c>
      <c r="T25" s="140"/>
      <c r="U25" s="79"/>
    </row>
    <row r="26" spans="1:24" ht="15" x14ac:dyDescent="0.25">
      <c r="A26" s="9" t="s">
        <v>18</v>
      </c>
      <c r="B26" s="103"/>
      <c r="C26" s="103"/>
      <c r="D26" s="103"/>
      <c r="E26" s="102">
        <f t="shared" si="4"/>
        <v>0</v>
      </c>
      <c r="F26" s="56"/>
      <c r="G26" s="196"/>
      <c r="H26" s="197"/>
      <c r="I26" s="197"/>
      <c r="J26" s="197"/>
      <c r="K26" s="197"/>
      <c r="L26" s="197"/>
      <c r="M26" s="197"/>
      <c r="N26" s="197"/>
      <c r="O26" s="198"/>
      <c r="P26" s="135"/>
      <c r="Q26" s="135"/>
      <c r="R26" s="78" t="str">
        <f t="shared" si="2"/>
        <v>Evt. indtægter</v>
      </c>
      <c r="S26" s="96">
        <f t="shared" si="3"/>
        <v>0</v>
      </c>
      <c r="T26" s="140"/>
      <c r="U26" s="79"/>
    </row>
    <row r="27" spans="1:24" ht="15.75" thickBot="1" x14ac:dyDescent="0.3">
      <c r="A27" s="43" t="s">
        <v>70</v>
      </c>
      <c r="B27" s="104"/>
      <c r="C27" s="104"/>
      <c r="D27" s="104"/>
      <c r="E27" s="105">
        <f t="shared" si="4"/>
        <v>0</v>
      </c>
      <c r="F27" s="48"/>
      <c r="G27" s="196"/>
      <c r="H27" s="197"/>
      <c r="I27" s="197"/>
      <c r="J27" s="197"/>
      <c r="K27" s="197"/>
      <c r="L27" s="197"/>
      <c r="M27" s="197"/>
      <c r="N27" s="197"/>
      <c r="O27" s="198"/>
      <c r="P27" s="135"/>
      <c r="Q27" s="135"/>
      <c r="R27" s="78" t="str">
        <f t="shared" si="2"/>
        <v>Revision</v>
      </c>
      <c r="S27" s="96">
        <f t="shared" si="3"/>
        <v>0</v>
      </c>
      <c r="T27" s="140"/>
      <c r="U27" s="79"/>
    </row>
    <row r="28" spans="1:24" ht="15" x14ac:dyDescent="0.25">
      <c r="A28" s="38" t="s">
        <v>35</v>
      </c>
      <c r="B28" s="102">
        <f>SUM(B21+B22+B23+B24-B25-B26+B27)</f>
        <v>0</v>
      </c>
      <c r="C28" s="102">
        <f>SUM(C21+C22+C23+C24-C25-C26+C27)</f>
        <v>0</v>
      </c>
      <c r="D28" s="102">
        <f>SUM(D21+D22+D23+D24-D25-D26+D27)</f>
        <v>0</v>
      </c>
      <c r="E28" s="102">
        <f>SUM(B28:D28)</f>
        <v>0</v>
      </c>
      <c r="F28" s="117"/>
      <c r="G28" s="196"/>
      <c r="H28" s="197"/>
      <c r="I28" s="197"/>
      <c r="J28" s="197"/>
      <c r="K28" s="197"/>
      <c r="L28" s="197"/>
      <c r="M28" s="197"/>
      <c r="N28" s="197"/>
      <c r="O28" s="198"/>
      <c r="P28" s="135"/>
      <c r="Q28" s="135"/>
      <c r="R28" s="81" t="str">
        <f t="shared" si="2"/>
        <v>I alt uden OH</v>
      </c>
      <c r="S28" s="96">
        <f t="shared" si="3"/>
        <v>0</v>
      </c>
      <c r="T28" s="141"/>
      <c r="U28" s="82"/>
    </row>
    <row r="29" spans="1:24" ht="15.75" thickBot="1" x14ac:dyDescent="0.3">
      <c r="A29" s="58" t="s">
        <v>1</v>
      </c>
      <c r="B29" s="104"/>
      <c r="C29" s="57"/>
      <c r="D29" s="104"/>
      <c r="E29" s="105">
        <f>SUM(B29:D29)</f>
        <v>0</v>
      </c>
      <c r="F29" s="48"/>
      <c r="G29" s="196"/>
      <c r="H29" s="197"/>
      <c r="I29" s="197"/>
      <c r="J29" s="197"/>
      <c r="K29" s="197"/>
      <c r="L29" s="197"/>
      <c r="M29" s="197"/>
      <c r="N29" s="197"/>
      <c r="O29" s="198"/>
      <c r="P29" s="135"/>
      <c r="Q29" s="135"/>
      <c r="R29" s="78" t="str">
        <f t="shared" si="2"/>
        <v>OH</v>
      </c>
      <c r="S29" s="96">
        <f t="shared" si="3"/>
        <v>0</v>
      </c>
      <c r="T29" s="140"/>
      <c r="U29" s="83"/>
    </row>
    <row r="30" spans="1:24" ht="15.75" thickBot="1" x14ac:dyDescent="0.3">
      <c r="A30" s="107" t="s">
        <v>0</v>
      </c>
      <c r="B30" s="108">
        <f>SUM(B28:B29)</f>
        <v>0</v>
      </c>
      <c r="C30" s="108">
        <f>SUM(C28:C29)</f>
        <v>0</v>
      </c>
      <c r="D30" s="108">
        <f>SUM(D28:D29)</f>
        <v>0</v>
      </c>
      <c r="E30" s="108">
        <f>SUM(B30:D30)</f>
        <v>0</v>
      </c>
      <c r="F30" s="109"/>
      <c r="G30" s="199"/>
      <c r="H30" s="200"/>
      <c r="I30" s="200"/>
      <c r="J30" s="200"/>
      <c r="K30" s="200"/>
      <c r="L30" s="200"/>
      <c r="M30" s="200"/>
      <c r="N30" s="200"/>
      <c r="O30" s="201"/>
      <c r="P30" s="135"/>
      <c r="Q30" s="135"/>
      <c r="R30" s="84" t="str">
        <f t="shared" si="2"/>
        <v>I alt</v>
      </c>
      <c r="S30" s="96">
        <f t="shared" si="3"/>
        <v>0</v>
      </c>
      <c r="V30" s="77" t="s">
        <v>50</v>
      </c>
      <c r="W30" s="77" t="s">
        <v>46</v>
      </c>
      <c r="X30" s="91" t="s">
        <v>51</v>
      </c>
    </row>
    <row r="31" spans="1:24" ht="15" x14ac:dyDescent="0.25">
      <c r="A31" s="59"/>
      <c r="B31" s="60"/>
      <c r="C31" s="60"/>
      <c r="D31" s="61" t="s">
        <v>63</v>
      </c>
      <c r="E31" s="100" t="e">
        <f>(B30/E30)</f>
        <v>#DIV/0!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U31" s="78">
        <f>A31</f>
        <v>0</v>
      </c>
      <c r="V31" s="85">
        <f>IFERROR((B29/B28)*100,0)</f>
        <v>0</v>
      </c>
      <c r="W31" s="85">
        <f>IFERROR((D29/C28)*100,0)</f>
        <v>0</v>
      </c>
      <c r="X31" s="85">
        <f>IFERROR((#REF!/D28)*100,0)</f>
        <v>0</v>
      </c>
    </row>
    <row r="32" spans="1:24" ht="15" x14ac:dyDescent="0.25">
      <c r="A32" s="125" t="s">
        <v>68</v>
      </c>
      <c r="B32" s="126" t="e">
        <f>E30/$E$15</f>
        <v>#DIV/0!</v>
      </c>
      <c r="C32" s="60"/>
      <c r="D32" s="65" t="s">
        <v>83</v>
      </c>
      <c r="E32" s="100" t="e">
        <f>(E29/E28)</f>
        <v>#DIV/0!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U32" s="78" t="str">
        <f>A32</f>
        <v>Andel af totalbudget</v>
      </c>
      <c r="V32" s="85">
        <f>IFERROR(B29/(#REF!+B21)*100,0)</f>
        <v>0</v>
      </c>
      <c r="W32" s="85">
        <f>IFERROR(D29/(#REF!+C21)*100,0)</f>
        <v>0</v>
      </c>
      <c r="X32" s="85">
        <f>IFERROR(#REF!/(#REF!+D21)*100,0)</f>
        <v>0</v>
      </c>
    </row>
    <row r="33" spans="1:25" ht="15" x14ac:dyDescent="0.25">
      <c r="A33" s="124" t="s">
        <v>87</v>
      </c>
      <c r="B33" s="127" t="e">
        <f>B15/E15</f>
        <v>#DIV/0!</v>
      </c>
      <c r="D33" s="177"/>
      <c r="E33" s="173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U33" t="s">
        <v>48</v>
      </c>
      <c r="V33" s="86" t="e">
        <f>E30/E$15*100</f>
        <v>#DIV/0!</v>
      </c>
      <c r="W33" s="87"/>
      <c r="X33" s="73"/>
      <c r="Y33" s="88" t="e">
        <f>V33</f>
        <v>#DIV/0!</v>
      </c>
    </row>
    <row r="34" spans="1:25" ht="15" x14ac:dyDescent="0.25">
      <c r="D34" s="106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U34"/>
      <c r="V34" s="86"/>
      <c r="W34" s="87"/>
      <c r="X34" s="73"/>
      <c r="Y34" s="88"/>
    </row>
    <row r="35" spans="1:25" ht="15" x14ac:dyDescent="0.25">
      <c r="D35" s="106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U35"/>
      <c r="V35" s="86"/>
      <c r="W35" s="87"/>
      <c r="X35" s="73"/>
      <c r="Y35" s="88"/>
    </row>
    <row r="36" spans="1:25" ht="15" x14ac:dyDescent="0.25">
      <c r="A36" s="51" t="s">
        <v>74</v>
      </c>
      <c r="B36" s="1"/>
      <c r="C36" s="52"/>
      <c r="D36" s="53"/>
      <c r="E36" s="2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25" ht="15" x14ac:dyDescent="0.25">
      <c r="A37" s="51"/>
      <c r="B37" s="53"/>
      <c r="C37" s="53"/>
      <c r="D37" s="53"/>
      <c r="E37" s="54"/>
      <c r="S37" s="99"/>
      <c r="T37" s="138"/>
    </row>
    <row r="38" spans="1:25" ht="15.75" thickBot="1" x14ac:dyDescent="0.3">
      <c r="A38" s="68"/>
      <c r="B38" s="44" t="s">
        <v>86</v>
      </c>
      <c r="C38" s="44" t="s">
        <v>3</v>
      </c>
      <c r="D38" s="44" t="s">
        <v>4</v>
      </c>
      <c r="E38" s="44" t="s">
        <v>0</v>
      </c>
      <c r="F38" s="45" t="s">
        <v>17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75"/>
      <c r="S38" s="77" t="s">
        <v>64</v>
      </c>
      <c r="T38" s="139" t="s">
        <v>47</v>
      </c>
      <c r="U38" s="77"/>
      <c r="X38" s="77"/>
    </row>
    <row r="39" spans="1:25" ht="15" x14ac:dyDescent="0.25">
      <c r="A39" s="9" t="s">
        <v>69</v>
      </c>
      <c r="B39" s="101"/>
      <c r="C39" s="101"/>
      <c r="D39" s="101"/>
      <c r="E39" s="102">
        <f>SUM(B39:D39)</f>
        <v>0</v>
      </c>
      <c r="F39" s="55"/>
      <c r="G39" s="193"/>
      <c r="H39" s="194"/>
      <c r="I39" s="194"/>
      <c r="J39" s="194"/>
      <c r="K39" s="194"/>
      <c r="L39" s="194"/>
      <c r="M39" s="194"/>
      <c r="N39" s="194"/>
      <c r="O39" s="195"/>
      <c r="P39" s="135"/>
      <c r="Q39" s="135"/>
      <c r="R39" s="78" t="str">
        <f>A39</f>
        <v>Lønomkostninger</v>
      </c>
      <c r="S39" s="110">
        <f>IFERROR(B39*100/E39,0)</f>
        <v>0</v>
      </c>
      <c r="T39" s="96">
        <f>IFERROR(E39/F39,0)</f>
        <v>0</v>
      </c>
      <c r="U39" s="79"/>
    </row>
    <row r="40" spans="1:25" ht="15" x14ac:dyDescent="0.25">
      <c r="A40" s="9" t="s">
        <v>5</v>
      </c>
      <c r="B40" s="101"/>
      <c r="C40" s="101"/>
      <c r="D40" s="101"/>
      <c r="E40" s="102">
        <f>SUM(B40:D40)</f>
        <v>0</v>
      </c>
      <c r="F40" s="56"/>
      <c r="G40" s="196"/>
      <c r="H40" s="197"/>
      <c r="I40" s="197"/>
      <c r="J40" s="197"/>
      <c r="K40" s="197"/>
      <c r="L40" s="197"/>
      <c r="M40" s="197"/>
      <c r="N40" s="197"/>
      <c r="O40" s="198"/>
      <c r="P40" s="135"/>
      <c r="Q40" s="135"/>
      <c r="R40" s="78" t="str">
        <f t="shared" ref="R40:R48" si="5">A40</f>
        <v>Ekstern bistand</v>
      </c>
      <c r="S40" s="96">
        <f t="shared" ref="S40:S48" si="6">IFERROR(B40*100/E40,0)</f>
        <v>0</v>
      </c>
      <c r="T40" s="140"/>
      <c r="U40" s="79"/>
    </row>
    <row r="41" spans="1:25" ht="15" x14ac:dyDescent="0.25">
      <c r="A41" s="9" t="s">
        <v>71</v>
      </c>
      <c r="B41" s="101"/>
      <c r="C41" s="101"/>
      <c r="D41" s="101"/>
      <c r="E41" s="102">
        <f>SUM(B41:D41)</f>
        <v>0</v>
      </c>
      <c r="F41" s="56"/>
      <c r="G41" s="196"/>
      <c r="H41" s="197"/>
      <c r="I41" s="197"/>
      <c r="J41" s="197"/>
      <c r="K41" s="197"/>
      <c r="L41" s="197"/>
      <c r="M41" s="197"/>
      <c r="N41" s="197"/>
      <c r="O41" s="198"/>
      <c r="P41" s="135"/>
      <c r="Q41" s="135"/>
      <c r="R41" s="78" t="str">
        <f t="shared" si="5"/>
        <v>Øvrige omkostninger</v>
      </c>
      <c r="S41" s="96">
        <f t="shared" si="6"/>
        <v>0</v>
      </c>
      <c r="T41" s="140"/>
      <c r="U41" s="79"/>
    </row>
    <row r="42" spans="1:25" ht="15" x14ac:dyDescent="0.25">
      <c r="A42" s="9" t="s">
        <v>53</v>
      </c>
      <c r="B42" s="101"/>
      <c r="C42" s="101"/>
      <c r="D42" s="101"/>
      <c r="E42" s="102">
        <f t="shared" ref="E42:E45" si="7">SUM(B42:D42)</f>
        <v>0</v>
      </c>
      <c r="F42" s="56"/>
      <c r="G42" s="196"/>
      <c r="H42" s="197"/>
      <c r="I42" s="197"/>
      <c r="J42" s="197"/>
      <c r="K42" s="197"/>
      <c r="L42" s="197"/>
      <c r="M42" s="197"/>
      <c r="N42" s="197"/>
      <c r="O42" s="198"/>
      <c r="P42" s="135"/>
      <c r="Q42" s="135"/>
      <c r="R42" s="128" t="str">
        <f t="shared" si="5"/>
        <v>Apparatur/udstyr</v>
      </c>
      <c r="S42" s="96">
        <f t="shared" si="6"/>
        <v>0</v>
      </c>
      <c r="T42" s="140"/>
      <c r="U42" s="79"/>
    </row>
    <row r="43" spans="1:25" ht="15" x14ac:dyDescent="0.25">
      <c r="A43" s="9" t="s">
        <v>2</v>
      </c>
      <c r="B43" s="103"/>
      <c r="C43" s="103"/>
      <c r="D43" s="103"/>
      <c r="E43" s="102">
        <f t="shared" si="7"/>
        <v>0</v>
      </c>
      <c r="F43" s="56"/>
      <c r="G43" s="196"/>
      <c r="H43" s="197"/>
      <c r="I43" s="197"/>
      <c r="J43" s="197"/>
      <c r="K43" s="197"/>
      <c r="L43" s="197"/>
      <c r="M43" s="197"/>
      <c r="N43" s="197"/>
      <c r="O43" s="198"/>
      <c r="P43" s="135"/>
      <c r="Q43" s="135"/>
      <c r="R43" s="128" t="str">
        <f t="shared" si="5"/>
        <v>Scrap-værdi</v>
      </c>
      <c r="S43" s="96">
        <f t="shared" si="6"/>
        <v>0</v>
      </c>
      <c r="T43" s="140"/>
      <c r="U43" s="79"/>
    </row>
    <row r="44" spans="1:25" ht="15" x14ac:dyDescent="0.25">
      <c r="A44" s="9" t="s">
        <v>18</v>
      </c>
      <c r="B44" s="103"/>
      <c r="C44" s="103"/>
      <c r="D44" s="103"/>
      <c r="E44" s="102">
        <f t="shared" si="7"/>
        <v>0</v>
      </c>
      <c r="F44" s="56"/>
      <c r="G44" s="196"/>
      <c r="H44" s="197"/>
      <c r="I44" s="197"/>
      <c r="J44" s="197"/>
      <c r="K44" s="197"/>
      <c r="L44" s="197"/>
      <c r="M44" s="197"/>
      <c r="N44" s="197"/>
      <c r="O44" s="198"/>
      <c r="P44" s="135"/>
      <c r="Q44" s="135"/>
      <c r="R44" s="78" t="str">
        <f t="shared" si="5"/>
        <v>Evt. indtægter</v>
      </c>
      <c r="S44" s="96">
        <f t="shared" si="6"/>
        <v>0</v>
      </c>
      <c r="T44" s="140"/>
      <c r="U44" s="79"/>
    </row>
    <row r="45" spans="1:25" ht="15.75" thickBot="1" x14ac:dyDescent="0.3">
      <c r="A45" s="43" t="s">
        <v>70</v>
      </c>
      <c r="B45" s="104"/>
      <c r="C45" s="104"/>
      <c r="D45" s="104"/>
      <c r="E45" s="105">
        <f t="shared" si="7"/>
        <v>0</v>
      </c>
      <c r="F45" s="48"/>
      <c r="G45" s="196"/>
      <c r="H45" s="197"/>
      <c r="I45" s="197"/>
      <c r="J45" s="197"/>
      <c r="K45" s="197"/>
      <c r="L45" s="197"/>
      <c r="M45" s="197"/>
      <c r="N45" s="197"/>
      <c r="O45" s="198"/>
      <c r="P45" s="135"/>
      <c r="Q45" s="135"/>
      <c r="R45" s="78" t="str">
        <f t="shared" si="5"/>
        <v>Revision</v>
      </c>
      <c r="S45" s="96">
        <f t="shared" si="6"/>
        <v>0</v>
      </c>
      <c r="T45" s="140"/>
      <c r="U45" s="79"/>
    </row>
    <row r="46" spans="1:25" ht="15" x14ac:dyDescent="0.25">
      <c r="A46" s="38" t="s">
        <v>35</v>
      </c>
      <c r="B46" s="102">
        <f>SUM(B39+B40+B41+B42-B43-B44+B45)</f>
        <v>0</v>
      </c>
      <c r="C46" s="102">
        <f>SUM(C39+C40+C41+C42-C43-C44+C45)</f>
        <v>0</v>
      </c>
      <c r="D46" s="102">
        <f>SUM(D39+D40+D41+D42-D43-D44+D45)</f>
        <v>0</v>
      </c>
      <c r="E46" s="102">
        <f>SUM(E39+E40+E41+E42-E43-E44+E45)</f>
        <v>0</v>
      </c>
      <c r="F46" s="117"/>
      <c r="G46" s="196"/>
      <c r="H46" s="197"/>
      <c r="I46" s="197"/>
      <c r="J46" s="197"/>
      <c r="K46" s="197"/>
      <c r="L46" s="197"/>
      <c r="M46" s="197"/>
      <c r="N46" s="197"/>
      <c r="O46" s="198"/>
      <c r="P46" s="135"/>
      <c r="Q46" s="135"/>
      <c r="R46" s="81" t="str">
        <f t="shared" si="5"/>
        <v>I alt uden OH</v>
      </c>
      <c r="S46" s="96">
        <f t="shared" si="6"/>
        <v>0</v>
      </c>
      <c r="T46" s="141"/>
      <c r="U46" s="79"/>
    </row>
    <row r="47" spans="1:25" ht="15.75" thickBot="1" x14ac:dyDescent="0.3">
      <c r="A47" s="58" t="s">
        <v>1</v>
      </c>
      <c r="B47" s="104"/>
      <c r="C47" s="57"/>
      <c r="D47" s="104"/>
      <c r="E47" s="105">
        <f>SUM(B47:D47)</f>
        <v>0</v>
      </c>
      <c r="F47" s="48"/>
      <c r="G47" s="196"/>
      <c r="H47" s="197"/>
      <c r="I47" s="197"/>
      <c r="J47" s="197"/>
      <c r="K47" s="197"/>
      <c r="L47" s="197"/>
      <c r="M47" s="197"/>
      <c r="N47" s="197"/>
      <c r="O47" s="198"/>
      <c r="P47" s="135"/>
      <c r="Q47" s="135"/>
      <c r="R47" s="78" t="str">
        <f t="shared" si="5"/>
        <v>OH</v>
      </c>
      <c r="S47" s="96">
        <f t="shared" si="6"/>
        <v>0</v>
      </c>
      <c r="T47" s="140"/>
      <c r="U47" s="82"/>
    </row>
    <row r="48" spans="1:25" ht="15.75" thickBot="1" x14ac:dyDescent="0.3">
      <c r="A48" s="107" t="s">
        <v>0</v>
      </c>
      <c r="B48" s="108">
        <f>SUM(B46:B47)</f>
        <v>0</v>
      </c>
      <c r="C48" s="108">
        <f>SUM(C46:C47)</f>
        <v>0</v>
      </c>
      <c r="D48" s="108">
        <f>SUM(D46:D47)</f>
        <v>0</v>
      </c>
      <c r="E48" s="108">
        <f>SUM(E46:E47)</f>
        <v>0</v>
      </c>
      <c r="F48" s="109"/>
      <c r="G48" s="199"/>
      <c r="H48" s="200"/>
      <c r="I48" s="200"/>
      <c r="J48" s="200"/>
      <c r="K48" s="200"/>
      <c r="L48" s="200"/>
      <c r="M48" s="200"/>
      <c r="N48" s="200"/>
      <c r="O48" s="201"/>
      <c r="P48" s="135"/>
      <c r="Q48" s="135"/>
      <c r="R48" s="84" t="str">
        <f t="shared" si="5"/>
        <v>I alt</v>
      </c>
      <c r="S48" s="96">
        <f t="shared" si="6"/>
        <v>0</v>
      </c>
      <c r="U48" s="83"/>
    </row>
    <row r="49" spans="1:25" ht="15" x14ac:dyDescent="0.25">
      <c r="A49" s="59"/>
      <c r="B49" s="60"/>
      <c r="C49" s="60"/>
      <c r="D49" s="61" t="s">
        <v>63</v>
      </c>
      <c r="E49" s="100" t="e">
        <f>(B48/E48)</f>
        <v>#DIV/0!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V49" s="77" t="s">
        <v>50</v>
      </c>
      <c r="W49" s="77" t="s">
        <v>46</v>
      </c>
      <c r="X49" s="91" t="s">
        <v>51</v>
      </c>
    </row>
    <row r="50" spans="1:25" ht="15" x14ac:dyDescent="0.25">
      <c r="A50" s="125" t="s">
        <v>68</v>
      </c>
      <c r="B50" s="126" t="e">
        <f>E48/$E$15</f>
        <v>#DIV/0!</v>
      </c>
      <c r="C50" s="60"/>
      <c r="D50" s="65" t="s">
        <v>83</v>
      </c>
      <c r="E50" s="100" t="e">
        <f>(E47/E46)</f>
        <v>#DIV/0!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U50" s="78" t="str">
        <f>A50</f>
        <v>Andel af totalbudget</v>
      </c>
      <c r="V50" s="85">
        <f>IFERROR((B48/B47)*100,0)</f>
        <v>0</v>
      </c>
      <c r="W50" s="85">
        <f>IFERROR((C29/C47)*100,0)</f>
        <v>0</v>
      </c>
      <c r="X50" s="85">
        <f>IFERROR((D48/D47)*100,0)</f>
        <v>0</v>
      </c>
    </row>
    <row r="51" spans="1:25" ht="15" x14ac:dyDescent="0.25">
      <c r="A51" s="124"/>
      <c r="B51" s="127"/>
      <c r="D51" s="177"/>
      <c r="E51" s="173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U51" s="78"/>
      <c r="V51" s="85"/>
      <c r="W51" s="85"/>
      <c r="X51" s="85"/>
    </row>
    <row r="52" spans="1:25" x14ac:dyDescent="0.2">
      <c r="U52" t="s">
        <v>48</v>
      </c>
      <c r="V52" s="86" t="e">
        <f>E49/E$15*100</f>
        <v>#DIV/0!</v>
      </c>
      <c r="W52" s="87"/>
      <c r="X52" s="73"/>
      <c r="Y52" s="88" t="e">
        <f>V52</f>
        <v>#DIV/0!</v>
      </c>
    </row>
    <row r="53" spans="1:25" ht="15" x14ac:dyDescent="0.25">
      <c r="A53" s="51" t="s">
        <v>75</v>
      </c>
      <c r="B53" s="1"/>
      <c r="C53" s="52"/>
      <c r="D53" s="53"/>
      <c r="E53" s="2"/>
    </row>
    <row r="54" spans="1:25" ht="15" x14ac:dyDescent="0.25">
      <c r="A54" s="51"/>
      <c r="B54" s="53"/>
      <c r="C54" s="53"/>
      <c r="D54" s="53"/>
      <c r="E54" s="52"/>
      <c r="S54" s="99"/>
      <c r="T54" s="138"/>
    </row>
    <row r="55" spans="1:25" ht="15.75" thickBot="1" x14ac:dyDescent="0.3">
      <c r="A55" s="68"/>
      <c r="B55" s="44" t="s">
        <v>86</v>
      </c>
      <c r="C55" s="44" t="s">
        <v>3</v>
      </c>
      <c r="D55" s="44" t="s">
        <v>4</v>
      </c>
      <c r="E55" s="44" t="s">
        <v>0</v>
      </c>
      <c r="F55" s="45" t="s">
        <v>17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75"/>
      <c r="S55" s="77" t="s">
        <v>64</v>
      </c>
      <c r="T55" s="139" t="s">
        <v>47</v>
      </c>
      <c r="U55" s="77"/>
      <c r="X55" s="77"/>
    </row>
    <row r="56" spans="1:25" ht="15" x14ac:dyDescent="0.25">
      <c r="A56" s="9" t="s">
        <v>69</v>
      </c>
      <c r="B56" s="101"/>
      <c r="C56" s="101"/>
      <c r="D56" s="101"/>
      <c r="E56" s="102">
        <f>SUM(B56:D56)</f>
        <v>0</v>
      </c>
      <c r="F56" s="55"/>
      <c r="G56" s="193"/>
      <c r="H56" s="194"/>
      <c r="I56" s="194"/>
      <c r="J56" s="194"/>
      <c r="K56" s="194"/>
      <c r="L56" s="194"/>
      <c r="M56" s="194"/>
      <c r="N56" s="194"/>
      <c r="O56" s="195"/>
      <c r="P56" s="135"/>
      <c r="Q56" s="135"/>
      <c r="R56" s="78" t="str">
        <f>A56</f>
        <v>Lønomkostninger</v>
      </c>
      <c r="S56" s="110">
        <f>IFERROR(B56*100/E56,0)</f>
        <v>0</v>
      </c>
      <c r="T56" s="96">
        <f>IFERROR(E56/F56,0)</f>
        <v>0</v>
      </c>
      <c r="U56" s="79"/>
    </row>
    <row r="57" spans="1:25" ht="15" x14ac:dyDescent="0.25">
      <c r="A57" s="9" t="s">
        <v>5</v>
      </c>
      <c r="B57" s="101"/>
      <c r="C57" s="101"/>
      <c r="D57" s="101"/>
      <c r="E57" s="102">
        <f>SUM(B57:D57)</f>
        <v>0</v>
      </c>
      <c r="F57" s="56"/>
      <c r="G57" s="196"/>
      <c r="H57" s="197"/>
      <c r="I57" s="197"/>
      <c r="J57" s="197"/>
      <c r="K57" s="197"/>
      <c r="L57" s="197"/>
      <c r="M57" s="197"/>
      <c r="N57" s="197"/>
      <c r="O57" s="198"/>
      <c r="P57" s="135"/>
      <c r="Q57" s="135"/>
      <c r="R57" s="78" t="str">
        <f t="shared" ref="R57:R65" si="8">A57</f>
        <v>Ekstern bistand</v>
      </c>
      <c r="S57" s="96">
        <f t="shared" ref="S57:S64" si="9">IFERROR(B57*100/E57,0)</f>
        <v>0</v>
      </c>
      <c r="T57" s="140"/>
      <c r="U57" s="79"/>
    </row>
    <row r="58" spans="1:25" ht="15" x14ac:dyDescent="0.25">
      <c r="A58" s="9" t="s">
        <v>71</v>
      </c>
      <c r="B58" s="101"/>
      <c r="C58" s="101"/>
      <c r="D58" s="101"/>
      <c r="E58" s="102">
        <f>SUM(B58:D58)</f>
        <v>0</v>
      </c>
      <c r="F58" s="56"/>
      <c r="G58" s="196"/>
      <c r="H58" s="197"/>
      <c r="I58" s="197"/>
      <c r="J58" s="197"/>
      <c r="K58" s="197"/>
      <c r="L58" s="197"/>
      <c r="M58" s="197"/>
      <c r="N58" s="197"/>
      <c r="O58" s="198"/>
      <c r="P58" s="135"/>
      <c r="Q58" s="135"/>
      <c r="R58" s="78" t="str">
        <f t="shared" si="8"/>
        <v>Øvrige omkostninger</v>
      </c>
      <c r="S58" s="96">
        <f t="shared" si="9"/>
        <v>0</v>
      </c>
      <c r="T58" s="140"/>
      <c r="U58" s="79"/>
    </row>
    <row r="59" spans="1:25" ht="15" x14ac:dyDescent="0.25">
      <c r="A59" s="9" t="s">
        <v>53</v>
      </c>
      <c r="B59" s="101"/>
      <c r="C59" s="101"/>
      <c r="D59" s="101"/>
      <c r="E59" s="102">
        <f t="shared" ref="E59:E62" si="10">SUM(B59:D59)</f>
        <v>0</v>
      </c>
      <c r="F59" s="56"/>
      <c r="G59" s="196"/>
      <c r="H59" s="197"/>
      <c r="I59" s="197"/>
      <c r="J59" s="197"/>
      <c r="K59" s="197"/>
      <c r="L59" s="197"/>
      <c r="M59" s="197"/>
      <c r="N59" s="197"/>
      <c r="O59" s="198"/>
      <c r="P59" s="135"/>
      <c r="Q59" s="135"/>
      <c r="R59" s="128" t="str">
        <f t="shared" si="8"/>
        <v>Apparatur/udstyr</v>
      </c>
      <c r="S59" s="96">
        <f t="shared" si="9"/>
        <v>0</v>
      </c>
      <c r="T59" s="140"/>
      <c r="U59" s="79"/>
    </row>
    <row r="60" spans="1:25" ht="15" x14ac:dyDescent="0.25">
      <c r="A60" s="9" t="s">
        <v>2</v>
      </c>
      <c r="B60" s="103"/>
      <c r="C60" s="103"/>
      <c r="D60" s="103"/>
      <c r="E60" s="102">
        <f t="shared" si="10"/>
        <v>0</v>
      </c>
      <c r="F60" s="56"/>
      <c r="G60" s="196"/>
      <c r="H60" s="197"/>
      <c r="I60" s="197"/>
      <c r="J60" s="197"/>
      <c r="K60" s="197"/>
      <c r="L60" s="197"/>
      <c r="M60" s="197"/>
      <c r="N60" s="197"/>
      <c r="O60" s="198"/>
      <c r="P60" s="135"/>
      <c r="Q60" s="135"/>
      <c r="R60" s="128" t="str">
        <f t="shared" si="8"/>
        <v>Scrap-værdi</v>
      </c>
      <c r="S60" s="96">
        <f t="shared" si="9"/>
        <v>0</v>
      </c>
      <c r="T60" s="140"/>
      <c r="U60" s="79"/>
    </row>
    <row r="61" spans="1:25" ht="15" x14ac:dyDescent="0.25">
      <c r="A61" s="9" t="s">
        <v>18</v>
      </c>
      <c r="B61" s="103"/>
      <c r="C61" s="103"/>
      <c r="D61" s="103"/>
      <c r="E61" s="102">
        <f t="shared" si="10"/>
        <v>0</v>
      </c>
      <c r="F61" s="56"/>
      <c r="G61" s="196"/>
      <c r="H61" s="197"/>
      <c r="I61" s="197"/>
      <c r="J61" s="197"/>
      <c r="K61" s="197"/>
      <c r="L61" s="197"/>
      <c r="M61" s="197"/>
      <c r="N61" s="197"/>
      <c r="O61" s="198"/>
      <c r="P61" s="135"/>
      <c r="Q61" s="135"/>
      <c r="R61" s="78" t="str">
        <f t="shared" si="8"/>
        <v>Evt. indtægter</v>
      </c>
      <c r="S61" s="96">
        <f t="shared" si="9"/>
        <v>0</v>
      </c>
      <c r="T61" s="140"/>
      <c r="U61" s="79"/>
    </row>
    <row r="62" spans="1:25" ht="15.75" thickBot="1" x14ac:dyDescent="0.3">
      <c r="A62" s="43" t="s">
        <v>70</v>
      </c>
      <c r="B62" s="104"/>
      <c r="C62" s="104"/>
      <c r="D62" s="104"/>
      <c r="E62" s="105">
        <f t="shared" si="10"/>
        <v>0</v>
      </c>
      <c r="F62" s="48"/>
      <c r="G62" s="196"/>
      <c r="H62" s="197"/>
      <c r="I62" s="197"/>
      <c r="J62" s="197"/>
      <c r="K62" s="197"/>
      <c r="L62" s="197"/>
      <c r="M62" s="197"/>
      <c r="N62" s="197"/>
      <c r="O62" s="198"/>
      <c r="P62" s="135"/>
      <c r="Q62" s="135"/>
      <c r="R62" s="78" t="str">
        <f t="shared" si="8"/>
        <v>Revision</v>
      </c>
      <c r="S62" s="96">
        <f t="shared" si="9"/>
        <v>0</v>
      </c>
      <c r="T62" s="140"/>
      <c r="U62" s="79"/>
    </row>
    <row r="63" spans="1:25" ht="15" x14ac:dyDescent="0.25">
      <c r="A63" s="38" t="s">
        <v>35</v>
      </c>
      <c r="B63" s="102">
        <f>SUM(B56+B57+B58+B59-B60-B61+B62)</f>
        <v>0</v>
      </c>
      <c r="C63" s="102">
        <f>SUM(C56+C57+C58+C59-C60-C61+C62)</f>
        <v>0</v>
      </c>
      <c r="D63" s="102">
        <f>SUM(D56+D57+D58+D59-D60-D61+D62)</f>
        <v>0</v>
      </c>
      <c r="E63" s="102">
        <f>SUM(E56+E57+E58+E59-E60-E61+E62)</f>
        <v>0</v>
      </c>
      <c r="F63" s="117"/>
      <c r="G63" s="196"/>
      <c r="H63" s="197"/>
      <c r="I63" s="197"/>
      <c r="J63" s="197"/>
      <c r="K63" s="197"/>
      <c r="L63" s="197"/>
      <c r="M63" s="197"/>
      <c r="N63" s="197"/>
      <c r="O63" s="198"/>
      <c r="P63" s="135"/>
      <c r="Q63" s="135"/>
      <c r="R63" s="81" t="str">
        <f t="shared" si="8"/>
        <v>I alt uden OH</v>
      </c>
      <c r="S63" s="96">
        <f t="shared" si="9"/>
        <v>0</v>
      </c>
      <c r="T63" s="141"/>
      <c r="U63" s="79"/>
    </row>
    <row r="64" spans="1:25" ht="15.75" thickBot="1" x14ac:dyDescent="0.3">
      <c r="A64" s="58" t="s">
        <v>1</v>
      </c>
      <c r="B64" s="104"/>
      <c r="C64" s="57"/>
      <c r="D64" s="104"/>
      <c r="E64" s="105">
        <f>SUM(B64:D64)</f>
        <v>0</v>
      </c>
      <c r="F64" s="48"/>
      <c r="G64" s="196"/>
      <c r="H64" s="197"/>
      <c r="I64" s="197"/>
      <c r="J64" s="197"/>
      <c r="K64" s="197"/>
      <c r="L64" s="197"/>
      <c r="M64" s="197"/>
      <c r="N64" s="197"/>
      <c r="O64" s="198"/>
      <c r="P64" s="135"/>
      <c r="Q64" s="135"/>
      <c r="R64" s="78" t="str">
        <f t="shared" si="8"/>
        <v>OH</v>
      </c>
      <c r="S64" s="96">
        <f t="shared" si="9"/>
        <v>0</v>
      </c>
      <c r="T64" s="140"/>
      <c r="U64" s="82"/>
    </row>
    <row r="65" spans="1:26" ht="15.75" thickBot="1" x14ac:dyDescent="0.3">
      <c r="A65" s="107" t="s">
        <v>0</v>
      </c>
      <c r="B65" s="108">
        <f>SUM(B63:B64)</f>
        <v>0</v>
      </c>
      <c r="C65" s="108">
        <f>SUM(C63:C64)</f>
        <v>0</v>
      </c>
      <c r="D65" s="108">
        <f>SUM(D63:D64)</f>
        <v>0</v>
      </c>
      <c r="E65" s="108">
        <f>SUM(E63:E64)</f>
        <v>0</v>
      </c>
      <c r="F65" s="109"/>
      <c r="G65" s="199"/>
      <c r="H65" s="200"/>
      <c r="I65" s="200"/>
      <c r="J65" s="200"/>
      <c r="K65" s="200"/>
      <c r="L65" s="200"/>
      <c r="M65" s="200"/>
      <c r="N65" s="200"/>
      <c r="O65" s="201"/>
      <c r="P65" s="135"/>
      <c r="Q65" s="135"/>
      <c r="R65" s="84" t="str">
        <f t="shared" si="8"/>
        <v>I alt</v>
      </c>
      <c r="S65" s="96">
        <f>IFERROR(B65*100/E65,0)</f>
        <v>0</v>
      </c>
      <c r="U65" s="83"/>
    </row>
    <row r="66" spans="1:26" ht="15" x14ac:dyDescent="0.25">
      <c r="A66" s="59"/>
      <c r="B66" s="60"/>
      <c r="C66" s="60"/>
      <c r="D66" s="61" t="s">
        <v>63</v>
      </c>
      <c r="E66" s="100" t="e">
        <f>(B65/E65)</f>
        <v>#DIV/0!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V66" s="77" t="s">
        <v>50</v>
      </c>
      <c r="W66" s="77" t="s">
        <v>46</v>
      </c>
      <c r="X66" s="91" t="s">
        <v>51</v>
      </c>
      <c r="Z66" s="74"/>
    </row>
    <row r="67" spans="1:26" ht="15" x14ac:dyDescent="0.25">
      <c r="A67" s="125" t="s">
        <v>68</v>
      </c>
      <c r="B67" s="134" t="e">
        <f>E65/$E$15</f>
        <v>#DIV/0!</v>
      </c>
      <c r="C67" s="60"/>
      <c r="D67" s="65" t="s">
        <v>83</v>
      </c>
      <c r="E67" s="100" t="e">
        <f>(E64/E63)</f>
        <v>#DIV/0!</v>
      </c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U67" s="78" t="str">
        <f>A67</f>
        <v>Andel af totalbudget</v>
      </c>
      <c r="V67" s="85">
        <f>IFERROR((B65/B64)*100,0)</f>
        <v>0</v>
      </c>
      <c r="W67" s="85">
        <f>IFERROR((C65/C64)*100,0)</f>
        <v>0</v>
      </c>
      <c r="X67" s="85">
        <f>IFERROR((D65/D64)*100,0)</f>
        <v>0</v>
      </c>
    </row>
    <row r="68" spans="1:26" ht="15" x14ac:dyDescent="0.25">
      <c r="A68" s="124"/>
      <c r="B68" s="127"/>
      <c r="D68" s="177"/>
      <c r="E68" s="173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U68" s="78"/>
      <c r="V68" s="85"/>
      <c r="W68" s="85"/>
      <c r="X68" s="85"/>
    </row>
    <row r="69" spans="1:26" x14ac:dyDescent="0.2">
      <c r="U69" t="s">
        <v>48</v>
      </c>
      <c r="V69" s="86" t="e">
        <f>E66/E$15*100</f>
        <v>#DIV/0!</v>
      </c>
      <c r="W69" s="87"/>
      <c r="X69" s="73"/>
      <c r="Y69" s="88" t="e">
        <f>V69</f>
        <v>#DIV/0!</v>
      </c>
    </row>
    <row r="70" spans="1:26" ht="15" x14ac:dyDescent="0.25">
      <c r="A70" s="51" t="s">
        <v>82</v>
      </c>
      <c r="B70" s="1"/>
      <c r="C70" s="52"/>
      <c r="D70" s="53"/>
      <c r="E70" s="2"/>
    </row>
    <row r="71" spans="1:26" ht="15" x14ac:dyDescent="0.25">
      <c r="A71" s="51"/>
      <c r="B71" s="53"/>
      <c r="C71" s="53"/>
      <c r="D71" s="53"/>
      <c r="E71" s="54"/>
      <c r="S71" s="99"/>
      <c r="T71" s="138"/>
    </row>
    <row r="72" spans="1:26" ht="15.75" thickBot="1" x14ac:dyDescent="0.3">
      <c r="A72" s="68"/>
      <c r="B72" s="44" t="s">
        <v>86</v>
      </c>
      <c r="C72" s="44" t="s">
        <v>3</v>
      </c>
      <c r="D72" s="44" t="s">
        <v>4</v>
      </c>
      <c r="E72" s="44" t="s">
        <v>0</v>
      </c>
      <c r="F72" s="45" t="s">
        <v>17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75"/>
      <c r="S72" s="77" t="s">
        <v>64</v>
      </c>
      <c r="T72" s="139" t="s">
        <v>47</v>
      </c>
      <c r="U72" s="77"/>
      <c r="X72" s="77"/>
    </row>
    <row r="73" spans="1:26" ht="15" x14ac:dyDescent="0.25">
      <c r="A73" s="9" t="s">
        <v>69</v>
      </c>
      <c r="B73" s="101"/>
      <c r="C73" s="101"/>
      <c r="D73" s="101"/>
      <c r="E73" s="102">
        <f>SUM(B73:D73)</f>
        <v>0</v>
      </c>
      <c r="F73" s="55"/>
      <c r="G73" s="193"/>
      <c r="H73" s="194"/>
      <c r="I73" s="194"/>
      <c r="J73" s="194"/>
      <c r="K73" s="194"/>
      <c r="L73" s="194"/>
      <c r="M73" s="194"/>
      <c r="N73" s="194"/>
      <c r="O73" s="195"/>
      <c r="P73" s="135"/>
      <c r="Q73" s="135"/>
      <c r="R73" s="78" t="str">
        <f>A73</f>
        <v>Lønomkostninger</v>
      </c>
      <c r="S73" s="110">
        <f>IFERROR(B73*100/E73,0)</f>
        <v>0</v>
      </c>
      <c r="T73" s="96">
        <f>IFERROR(E73/F73,0)</f>
        <v>0</v>
      </c>
      <c r="U73" s="79"/>
    </row>
    <row r="74" spans="1:26" ht="15" x14ac:dyDescent="0.25">
      <c r="A74" s="9" t="s">
        <v>5</v>
      </c>
      <c r="B74" s="101"/>
      <c r="C74" s="101"/>
      <c r="D74" s="101"/>
      <c r="E74" s="102">
        <f>SUM(B74:D74)</f>
        <v>0</v>
      </c>
      <c r="F74" s="56"/>
      <c r="G74" s="196"/>
      <c r="H74" s="197"/>
      <c r="I74" s="197"/>
      <c r="J74" s="197"/>
      <c r="K74" s="197"/>
      <c r="L74" s="197"/>
      <c r="M74" s="197"/>
      <c r="N74" s="197"/>
      <c r="O74" s="198"/>
      <c r="P74" s="135"/>
      <c r="Q74" s="135"/>
      <c r="R74" s="78" t="str">
        <f t="shared" ref="R74:R82" si="11">A74</f>
        <v>Ekstern bistand</v>
      </c>
      <c r="S74" s="96">
        <f t="shared" ref="S74:S82" si="12">IFERROR(B74*100/E74,0)</f>
        <v>0</v>
      </c>
      <c r="T74" s="140"/>
      <c r="U74" s="79"/>
    </row>
    <row r="75" spans="1:26" ht="15" x14ac:dyDescent="0.25">
      <c r="A75" s="9" t="s">
        <v>71</v>
      </c>
      <c r="B75" s="101"/>
      <c r="C75" s="101"/>
      <c r="D75" s="101"/>
      <c r="E75" s="102">
        <f>SUM(B75:D75)</f>
        <v>0</v>
      </c>
      <c r="F75" s="56"/>
      <c r="G75" s="196"/>
      <c r="H75" s="197"/>
      <c r="I75" s="197"/>
      <c r="J75" s="197"/>
      <c r="K75" s="197"/>
      <c r="L75" s="197"/>
      <c r="M75" s="197"/>
      <c r="N75" s="197"/>
      <c r="O75" s="198"/>
      <c r="P75" s="135"/>
      <c r="Q75" s="135"/>
      <c r="R75" s="78" t="str">
        <f t="shared" si="11"/>
        <v>Øvrige omkostninger</v>
      </c>
      <c r="S75" s="96">
        <f t="shared" si="12"/>
        <v>0</v>
      </c>
      <c r="T75" s="140"/>
      <c r="U75" s="79"/>
    </row>
    <row r="76" spans="1:26" ht="15" x14ac:dyDescent="0.25">
      <c r="A76" s="9" t="s">
        <v>53</v>
      </c>
      <c r="B76" s="101"/>
      <c r="C76" s="101"/>
      <c r="D76" s="101"/>
      <c r="E76" s="102">
        <f t="shared" ref="E76:E79" si="13">SUM(B76:D76)</f>
        <v>0</v>
      </c>
      <c r="F76" s="56"/>
      <c r="G76" s="196"/>
      <c r="H76" s="197"/>
      <c r="I76" s="197"/>
      <c r="J76" s="197"/>
      <c r="K76" s="197"/>
      <c r="L76" s="197"/>
      <c r="M76" s="197"/>
      <c r="N76" s="197"/>
      <c r="O76" s="198"/>
      <c r="P76" s="135"/>
      <c r="Q76" s="135"/>
      <c r="R76" s="128" t="str">
        <f t="shared" si="11"/>
        <v>Apparatur/udstyr</v>
      </c>
      <c r="S76" s="96">
        <f t="shared" si="12"/>
        <v>0</v>
      </c>
      <c r="T76" s="140"/>
      <c r="U76" s="79"/>
    </row>
    <row r="77" spans="1:26" ht="15" x14ac:dyDescent="0.25">
      <c r="A77" s="9" t="s">
        <v>2</v>
      </c>
      <c r="B77" s="103"/>
      <c r="C77" s="103"/>
      <c r="D77" s="103"/>
      <c r="E77" s="102">
        <f t="shared" si="13"/>
        <v>0</v>
      </c>
      <c r="F77" s="56"/>
      <c r="G77" s="196"/>
      <c r="H77" s="197"/>
      <c r="I77" s="197"/>
      <c r="J77" s="197"/>
      <c r="K77" s="197"/>
      <c r="L77" s="197"/>
      <c r="M77" s="197"/>
      <c r="N77" s="197"/>
      <c r="O77" s="198"/>
      <c r="P77" s="135"/>
      <c r="Q77" s="135"/>
      <c r="R77" s="128" t="str">
        <f t="shared" si="11"/>
        <v>Scrap-værdi</v>
      </c>
      <c r="S77" s="96">
        <f t="shared" si="12"/>
        <v>0</v>
      </c>
      <c r="T77" s="140"/>
      <c r="U77" s="79"/>
    </row>
    <row r="78" spans="1:26" ht="15" x14ac:dyDescent="0.25">
      <c r="A78" s="9" t="s">
        <v>18</v>
      </c>
      <c r="B78" s="103"/>
      <c r="C78" s="103"/>
      <c r="D78" s="103"/>
      <c r="E78" s="102">
        <f t="shared" si="13"/>
        <v>0</v>
      </c>
      <c r="F78" s="56"/>
      <c r="G78" s="196"/>
      <c r="H78" s="197"/>
      <c r="I78" s="197"/>
      <c r="J78" s="197"/>
      <c r="K78" s="197"/>
      <c r="L78" s="197"/>
      <c r="M78" s="197"/>
      <c r="N78" s="197"/>
      <c r="O78" s="198"/>
      <c r="P78" s="135"/>
      <c r="Q78" s="135"/>
      <c r="R78" s="78" t="str">
        <f t="shared" si="11"/>
        <v>Evt. indtægter</v>
      </c>
      <c r="S78" s="96">
        <f t="shared" si="12"/>
        <v>0</v>
      </c>
      <c r="T78" s="140"/>
      <c r="U78" s="79"/>
    </row>
    <row r="79" spans="1:26" ht="15.75" thickBot="1" x14ac:dyDescent="0.3">
      <c r="A79" s="43" t="s">
        <v>70</v>
      </c>
      <c r="B79" s="104"/>
      <c r="C79" s="104"/>
      <c r="D79" s="104"/>
      <c r="E79" s="105">
        <f t="shared" si="13"/>
        <v>0</v>
      </c>
      <c r="F79" s="48"/>
      <c r="G79" s="196"/>
      <c r="H79" s="197"/>
      <c r="I79" s="197"/>
      <c r="J79" s="197"/>
      <c r="K79" s="197"/>
      <c r="L79" s="197"/>
      <c r="M79" s="197"/>
      <c r="N79" s="197"/>
      <c r="O79" s="198"/>
      <c r="P79" s="135"/>
      <c r="Q79" s="135"/>
      <c r="R79" s="78" t="str">
        <f t="shared" si="11"/>
        <v>Revision</v>
      </c>
      <c r="S79" s="96">
        <f t="shared" si="12"/>
        <v>0</v>
      </c>
      <c r="T79" s="140"/>
      <c r="U79" s="79"/>
    </row>
    <row r="80" spans="1:26" ht="15" x14ac:dyDescent="0.25">
      <c r="A80" s="38" t="s">
        <v>35</v>
      </c>
      <c r="B80" s="102">
        <f>SUM(B73+B74+B75+B76-B77-B78+B79)</f>
        <v>0</v>
      </c>
      <c r="C80" s="102">
        <f>SUM(C73+C74+C75+C76-C77-C78+C79)</f>
        <v>0</v>
      </c>
      <c r="D80" s="102">
        <f>SUM(D73+D74+D75+D76-D77-D78+D79)</f>
        <v>0</v>
      </c>
      <c r="E80" s="102">
        <f>SUM(E73+E74+E75+E76-E77-E78+E79)</f>
        <v>0</v>
      </c>
      <c r="F80" s="117"/>
      <c r="G80" s="196"/>
      <c r="H80" s="197"/>
      <c r="I80" s="197"/>
      <c r="J80" s="197"/>
      <c r="K80" s="197"/>
      <c r="L80" s="197"/>
      <c r="M80" s="197"/>
      <c r="N80" s="197"/>
      <c r="O80" s="198"/>
      <c r="P80" s="135"/>
      <c r="Q80" s="135"/>
      <c r="R80" s="81" t="str">
        <f t="shared" si="11"/>
        <v>I alt uden OH</v>
      </c>
      <c r="S80" s="96">
        <f t="shared" si="12"/>
        <v>0</v>
      </c>
      <c r="T80" s="141"/>
      <c r="U80" s="79"/>
    </row>
    <row r="81" spans="1:25" ht="15.75" thickBot="1" x14ac:dyDescent="0.3">
      <c r="A81" s="58" t="s">
        <v>1</v>
      </c>
      <c r="B81" s="104"/>
      <c r="C81" s="57"/>
      <c r="D81" s="104"/>
      <c r="E81" s="105">
        <f>SUM(B81:D81)</f>
        <v>0</v>
      </c>
      <c r="F81" s="48"/>
      <c r="G81" s="196"/>
      <c r="H81" s="197"/>
      <c r="I81" s="197"/>
      <c r="J81" s="197"/>
      <c r="K81" s="197"/>
      <c r="L81" s="197"/>
      <c r="M81" s="197"/>
      <c r="N81" s="197"/>
      <c r="O81" s="198"/>
      <c r="P81" s="135"/>
      <c r="Q81" s="135"/>
      <c r="R81" s="78" t="str">
        <f t="shared" si="11"/>
        <v>OH</v>
      </c>
      <c r="S81" s="96">
        <f t="shared" si="12"/>
        <v>0</v>
      </c>
      <c r="T81" s="140"/>
      <c r="U81" s="82"/>
    </row>
    <row r="82" spans="1:25" ht="15.75" thickBot="1" x14ac:dyDescent="0.3">
      <c r="A82" s="107" t="s">
        <v>0</v>
      </c>
      <c r="B82" s="108">
        <f>SUM(B80:B81)</f>
        <v>0</v>
      </c>
      <c r="C82" s="108">
        <f>SUM(C80:C81)</f>
        <v>0</v>
      </c>
      <c r="D82" s="108">
        <f>SUM(D80:D81)</f>
        <v>0</v>
      </c>
      <c r="E82" s="108">
        <f>SUM(E80:E81)</f>
        <v>0</v>
      </c>
      <c r="F82" s="109"/>
      <c r="G82" s="199"/>
      <c r="H82" s="200"/>
      <c r="I82" s="200"/>
      <c r="J82" s="200"/>
      <c r="K82" s="200"/>
      <c r="L82" s="200"/>
      <c r="M82" s="200"/>
      <c r="N82" s="200"/>
      <c r="O82" s="201"/>
      <c r="P82" s="135"/>
      <c r="Q82" s="135"/>
      <c r="R82" s="84" t="str">
        <f t="shared" si="11"/>
        <v>I alt</v>
      </c>
      <c r="S82" s="96">
        <f t="shared" si="12"/>
        <v>0</v>
      </c>
      <c r="U82" s="83"/>
    </row>
    <row r="83" spans="1:25" ht="15" x14ac:dyDescent="0.25">
      <c r="A83" s="59"/>
      <c r="B83" s="60"/>
      <c r="C83" s="60"/>
      <c r="D83" s="61" t="s">
        <v>63</v>
      </c>
      <c r="E83" s="100" t="e">
        <f>(B82/E82)</f>
        <v>#DIV/0!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V83" s="77" t="s">
        <v>50</v>
      </c>
      <c r="W83" s="77" t="s">
        <v>46</v>
      </c>
      <c r="X83" s="91" t="s">
        <v>51</v>
      </c>
    </row>
    <row r="84" spans="1:25" ht="15" x14ac:dyDescent="0.25">
      <c r="A84" s="125" t="s">
        <v>68</v>
      </c>
      <c r="B84" s="134" t="e">
        <f>E82/$E$15</f>
        <v>#DIV/0!</v>
      </c>
      <c r="C84" s="60"/>
      <c r="D84" s="65" t="s">
        <v>83</v>
      </c>
      <c r="E84" s="100" t="e">
        <f>(E81/E80)</f>
        <v>#DIV/0!</v>
      </c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U84" s="78" t="str">
        <f>A84</f>
        <v>Andel af totalbudget</v>
      </c>
      <c r="V84" s="85">
        <f>IFERROR((B82/B81)*100,0)</f>
        <v>0</v>
      </c>
      <c r="W84" s="85">
        <f>IFERROR((C82/C81)*100,0)</f>
        <v>0</v>
      </c>
      <c r="X84" s="85">
        <f>IFERROR((D82/D81)*100,0)</f>
        <v>0</v>
      </c>
    </row>
    <row r="85" spans="1:25" ht="15" x14ac:dyDescent="0.25">
      <c r="A85" s="124"/>
      <c r="B85" s="127"/>
      <c r="D85" s="177"/>
      <c r="E85" s="173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U85" s="78"/>
      <c r="V85" s="85"/>
      <c r="W85" s="85"/>
      <c r="X85" s="85"/>
    </row>
    <row r="86" spans="1:25" ht="15" x14ac:dyDescent="0.25">
      <c r="B86" s="66"/>
      <c r="C86" s="66"/>
      <c r="D86" s="66"/>
      <c r="E86" s="70"/>
      <c r="U86" t="s">
        <v>48</v>
      </c>
      <c r="V86" s="86" t="e">
        <f>E83/E$15*100</f>
        <v>#DIV/0!</v>
      </c>
      <c r="W86" s="87"/>
      <c r="X86" s="73"/>
      <c r="Y86" s="88" t="e">
        <f>V86</f>
        <v>#DIV/0!</v>
      </c>
    </row>
    <row r="87" spans="1:25" ht="15" x14ac:dyDescent="0.25">
      <c r="A87" s="51" t="s">
        <v>81</v>
      </c>
      <c r="B87" s="1"/>
      <c r="C87" s="52"/>
      <c r="D87" s="53"/>
      <c r="E87" s="2"/>
    </row>
    <row r="88" spans="1:25" ht="15" x14ac:dyDescent="0.25">
      <c r="A88" s="51"/>
      <c r="B88" s="53"/>
      <c r="C88" s="53"/>
      <c r="D88" s="53"/>
      <c r="E88" s="54"/>
      <c r="S88" s="99"/>
      <c r="T88" s="138"/>
    </row>
    <row r="89" spans="1:25" ht="15.75" thickBot="1" x14ac:dyDescent="0.3">
      <c r="A89" s="68"/>
      <c r="B89" s="44" t="s">
        <v>86</v>
      </c>
      <c r="C89" s="44" t="s">
        <v>3</v>
      </c>
      <c r="D89" s="44" t="s">
        <v>4</v>
      </c>
      <c r="E89" s="44" t="s">
        <v>0</v>
      </c>
      <c r="F89" s="45" t="s">
        <v>17</v>
      </c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75"/>
      <c r="S89" s="77" t="s">
        <v>64</v>
      </c>
      <c r="T89" s="139" t="s">
        <v>47</v>
      </c>
      <c r="U89" s="77"/>
      <c r="X89" s="77"/>
    </row>
    <row r="90" spans="1:25" ht="15" x14ac:dyDescent="0.25">
      <c r="A90" s="9" t="s">
        <v>69</v>
      </c>
      <c r="B90" s="101"/>
      <c r="C90" s="101"/>
      <c r="D90" s="101"/>
      <c r="E90" s="102">
        <f>SUM(B90:D90)</f>
        <v>0</v>
      </c>
      <c r="F90" s="55"/>
      <c r="G90" s="193"/>
      <c r="H90" s="194"/>
      <c r="I90" s="194"/>
      <c r="J90" s="194"/>
      <c r="K90" s="194"/>
      <c r="L90" s="194"/>
      <c r="M90" s="194"/>
      <c r="N90" s="194"/>
      <c r="O90" s="195"/>
      <c r="P90" s="135"/>
      <c r="Q90" s="135"/>
      <c r="R90" s="78" t="str">
        <f>A90</f>
        <v>Lønomkostninger</v>
      </c>
      <c r="S90" s="110">
        <f>IFERROR(B90*100/E90,0)</f>
        <v>0</v>
      </c>
      <c r="T90" s="96">
        <f>IFERROR(E90/F90,0)</f>
        <v>0</v>
      </c>
      <c r="U90" s="79"/>
    </row>
    <row r="91" spans="1:25" ht="15" x14ac:dyDescent="0.25">
      <c r="A91" s="9" t="s">
        <v>5</v>
      </c>
      <c r="B91" s="101"/>
      <c r="C91" s="101"/>
      <c r="D91" s="101"/>
      <c r="E91" s="102">
        <f>SUM(B91:D91)</f>
        <v>0</v>
      </c>
      <c r="F91" s="56"/>
      <c r="G91" s="196"/>
      <c r="H91" s="197"/>
      <c r="I91" s="197"/>
      <c r="J91" s="197"/>
      <c r="K91" s="197"/>
      <c r="L91" s="197"/>
      <c r="M91" s="197"/>
      <c r="N91" s="197"/>
      <c r="O91" s="198"/>
      <c r="P91" s="135"/>
      <c r="Q91" s="135"/>
      <c r="R91" s="78" t="str">
        <f t="shared" ref="R91:R99" si="14">A91</f>
        <v>Ekstern bistand</v>
      </c>
      <c r="S91" s="96">
        <f t="shared" ref="S91:S99" si="15">IFERROR(B91*100/E91,0)</f>
        <v>0</v>
      </c>
      <c r="T91" s="140"/>
      <c r="U91" s="79"/>
    </row>
    <row r="92" spans="1:25" ht="15" x14ac:dyDescent="0.25">
      <c r="A92" s="9" t="s">
        <v>71</v>
      </c>
      <c r="B92" s="101"/>
      <c r="C92" s="101"/>
      <c r="D92" s="101"/>
      <c r="E92" s="102">
        <f>SUM(B92:D92)</f>
        <v>0</v>
      </c>
      <c r="F92" s="56"/>
      <c r="G92" s="196"/>
      <c r="H92" s="197"/>
      <c r="I92" s="197"/>
      <c r="J92" s="197"/>
      <c r="K92" s="197"/>
      <c r="L92" s="197"/>
      <c r="M92" s="197"/>
      <c r="N92" s="197"/>
      <c r="O92" s="198"/>
      <c r="P92" s="135"/>
      <c r="Q92" s="135"/>
      <c r="R92" s="78" t="str">
        <f t="shared" si="14"/>
        <v>Øvrige omkostninger</v>
      </c>
      <c r="S92" s="96">
        <f t="shared" si="15"/>
        <v>0</v>
      </c>
      <c r="T92" s="140"/>
      <c r="U92" s="79"/>
    </row>
    <row r="93" spans="1:25" ht="15" x14ac:dyDescent="0.25">
      <c r="A93" s="9" t="s">
        <v>53</v>
      </c>
      <c r="B93" s="101"/>
      <c r="C93" s="101"/>
      <c r="D93" s="101"/>
      <c r="E93" s="102">
        <f t="shared" ref="E93:E96" si="16">SUM(B93:D93)</f>
        <v>0</v>
      </c>
      <c r="F93" s="56"/>
      <c r="G93" s="196"/>
      <c r="H93" s="197"/>
      <c r="I93" s="197"/>
      <c r="J93" s="197"/>
      <c r="K93" s="197"/>
      <c r="L93" s="197"/>
      <c r="M93" s="197"/>
      <c r="N93" s="197"/>
      <c r="O93" s="198"/>
      <c r="P93" s="135"/>
      <c r="Q93" s="135"/>
      <c r="R93" s="128" t="str">
        <f t="shared" si="14"/>
        <v>Apparatur/udstyr</v>
      </c>
      <c r="S93" s="96">
        <f t="shared" si="15"/>
        <v>0</v>
      </c>
      <c r="T93" s="140"/>
      <c r="U93" s="79"/>
    </row>
    <row r="94" spans="1:25" ht="15" x14ac:dyDescent="0.25">
      <c r="A94" s="9" t="s">
        <v>2</v>
      </c>
      <c r="B94" s="103"/>
      <c r="C94" s="103"/>
      <c r="D94" s="103"/>
      <c r="E94" s="102">
        <f t="shared" si="16"/>
        <v>0</v>
      </c>
      <c r="F94" s="56"/>
      <c r="G94" s="196"/>
      <c r="H94" s="197"/>
      <c r="I94" s="197"/>
      <c r="J94" s="197"/>
      <c r="K94" s="197"/>
      <c r="L94" s="197"/>
      <c r="M94" s="197"/>
      <c r="N94" s="197"/>
      <c r="O94" s="198"/>
      <c r="P94" s="135"/>
      <c r="Q94" s="135"/>
      <c r="R94" s="128" t="str">
        <f t="shared" si="14"/>
        <v>Scrap-værdi</v>
      </c>
      <c r="S94" s="96">
        <f t="shared" si="15"/>
        <v>0</v>
      </c>
      <c r="T94" s="140"/>
      <c r="U94" s="79"/>
    </row>
    <row r="95" spans="1:25" ht="15" x14ac:dyDescent="0.25">
      <c r="A95" s="9" t="s">
        <v>18</v>
      </c>
      <c r="B95" s="103"/>
      <c r="C95" s="103"/>
      <c r="D95" s="103"/>
      <c r="E95" s="102">
        <f t="shared" si="16"/>
        <v>0</v>
      </c>
      <c r="F95" s="56"/>
      <c r="G95" s="196"/>
      <c r="H95" s="197"/>
      <c r="I95" s="197"/>
      <c r="J95" s="197"/>
      <c r="K95" s="197"/>
      <c r="L95" s="197"/>
      <c r="M95" s="197"/>
      <c r="N95" s="197"/>
      <c r="O95" s="198"/>
      <c r="P95" s="135"/>
      <c r="Q95" s="135"/>
      <c r="R95" s="78" t="str">
        <f t="shared" si="14"/>
        <v>Evt. indtægter</v>
      </c>
      <c r="S95" s="96">
        <f t="shared" si="15"/>
        <v>0</v>
      </c>
      <c r="T95" s="140"/>
      <c r="U95" s="79"/>
    </row>
    <row r="96" spans="1:25" ht="15.75" thickBot="1" x14ac:dyDescent="0.3">
      <c r="A96" s="43" t="s">
        <v>70</v>
      </c>
      <c r="B96" s="104"/>
      <c r="C96" s="104"/>
      <c r="D96" s="104"/>
      <c r="E96" s="105">
        <f t="shared" si="16"/>
        <v>0</v>
      </c>
      <c r="F96" s="48"/>
      <c r="G96" s="196"/>
      <c r="H96" s="197"/>
      <c r="I96" s="197"/>
      <c r="J96" s="197"/>
      <c r="K96" s="197"/>
      <c r="L96" s="197"/>
      <c r="M96" s="197"/>
      <c r="N96" s="197"/>
      <c r="O96" s="198"/>
      <c r="P96" s="135"/>
      <c r="Q96" s="135"/>
      <c r="R96" s="78" t="str">
        <f t="shared" si="14"/>
        <v>Revision</v>
      </c>
      <c r="S96" s="96">
        <f t="shared" si="15"/>
        <v>0</v>
      </c>
      <c r="T96" s="140"/>
      <c r="U96" s="79"/>
    </row>
    <row r="97" spans="1:25" ht="15" x14ac:dyDescent="0.25">
      <c r="A97" s="38" t="s">
        <v>35</v>
      </c>
      <c r="B97" s="102">
        <f>SUM(B90+B91+B92+B93-B94-B95+B96)</f>
        <v>0</v>
      </c>
      <c r="C97" s="102">
        <f>SUM(C90+C91+C92+C93-C94-C95+C96)</f>
        <v>0</v>
      </c>
      <c r="D97" s="102">
        <f>SUM(D90+D91+D92+D93-D94-D95+D96)</f>
        <v>0</v>
      </c>
      <c r="E97" s="102">
        <f>SUM(E90+E91+E92+E93-E94-E95+E96)</f>
        <v>0</v>
      </c>
      <c r="F97" s="117"/>
      <c r="G97" s="196"/>
      <c r="H97" s="197"/>
      <c r="I97" s="197"/>
      <c r="J97" s="197"/>
      <c r="K97" s="197"/>
      <c r="L97" s="197"/>
      <c r="M97" s="197"/>
      <c r="N97" s="197"/>
      <c r="O97" s="198"/>
      <c r="P97" s="135"/>
      <c r="Q97" s="135"/>
      <c r="R97" s="81" t="str">
        <f t="shared" si="14"/>
        <v>I alt uden OH</v>
      </c>
      <c r="S97" s="96">
        <f t="shared" si="15"/>
        <v>0</v>
      </c>
      <c r="T97" s="141"/>
      <c r="U97" s="79"/>
    </row>
    <row r="98" spans="1:25" ht="15.75" thickBot="1" x14ac:dyDescent="0.3">
      <c r="A98" s="58" t="s">
        <v>1</v>
      </c>
      <c r="B98" s="104"/>
      <c r="C98" s="57"/>
      <c r="D98" s="104"/>
      <c r="E98" s="105">
        <f>SUM(B98:D98)</f>
        <v>0</v>
      </c>
      <c r="F98" s="48"/>
      <c r="G98" s="196"/>
      <c r="H98" s="197"/>
      <c r="I98" s="197"/>
      <c r="J98" s="197"/>
      <c r="K98" s="197"/>
      <c r="L98" s="197"/>
      <c r="M98" s="197"/>
      <c r="N98" s="197"/>
      <c r="O98" s="198"/>
      <c r="P98" s="135"/>
      <c r="Q98" s="135"/>
      <c r="R98" s="78" t="str">
        <f t="shared" si="14"/>
        <v>OH</v>
      </c>
      <c r="S98" s="96">
        <f t="shared" si="15"/>
        <v>0</v>
      </c>
      <c r="T98" s="140"/>
      <c r="U98" s="82"/>
    </row>
    <row r="99" spans="1:25" ht="15.75" thickBot="1" x14ac:dyDescent="0.3">
      <c r="A99" s="107" t="s">
        <v>0</v>
      </c>
      <c r="B99" s="108">
        <f>SUM(B97:B98)</f>
        <v>0</v>
      </c>
      <c r="C99" s="108">
        <f>SUM(C97:C98)</f>
        <v>0</v>
      </c>
      <c r="D99" s="108">
        <f>SUM(D97:D98)</f>
        <v>0</v>
      </c>
      <c r="E99" s="108">
        <f>SUM(E97:E98)</f>
        <v>0</v>
      </c>
      <c r="F99" s="109"/>
      <c r="G99" s="199"/>
      <c r="H99" s="200"/>
      <c r="I99" s="200"/>
      <c r="J99" s="200"/>
      <c r="K99" s="200"/>
      <c r="L99" s="200"/>
      <c r="M99" s="200"/>
      <c r="N99" s="200"/>
      <c r="O99" s="201"/>
      <c r="P99" s="135"/>
      <c r="Q99" s="135"/>
      <c r="R99" s="84" t="str">
        <f t="shared" si="14"/>
        <v>I alt</v>
      </c>
      <c r="S99" s="96">
        <f t="shared" si="15"/>
        <v>0</v>
      </c>
      <c r="U99" s="83"/>
    </row>
    <row r="100" spans="1:25" ht="15" x14ac:dyDescent="0.25">
      <c r="A100" s="59"/>
      <c r="B100" s="60"/>
      <c r="C100" s="60"/>
      <c r="D100" s="61" t="s">
        <v>63</v>
      </c>
      <c r="E100" s="100" t="e">
        <f>(B99/E99)</f>
        <v>#DIV/0!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V100" s="77" t="s">
        <v>50</v>
      </c>
      <c r="W100" s="77" t="s">
        <v>46</v>
      </c>
      <c r="X100" s="91" t="s">
        <v>51</v>
      </c>
    </row>
    <row r="101" spans="1:25" ht="15" x14ac:dyDescent="0.25">
      <c r="A101" s="125" t="s">
        <v>68</v>
      </c>
      <c r="B101" s="126" t="e">
        <f>E99/$E$15</f>
        <v>#DIV/0!</v>
      </c>
      <c r="C101" s="60"/>
      <c r="D101" s="65" t="s">
        <v>83</v>
      </c>
      <c r="E101" s="100" t="e">
        <f>(E98/E97)</f>
        <v>#DIV/0!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U101" s="78" t="str">
        <f>A101</f>
        <v>Andel af totalbudget</v>
      </c>
      <c r="V101" s="85">
        <f>IFERROR((B99/B98)*100,0)</f>
        <v>0</v>
      </c>
      <c r="W101" s="85">
        <f>IFERROR((C99/C98)*100,0)</f>
        <v>0</v>
      </c>
      <c r="X101" s="85">
        <f>IFERROR((D99/D98)*100,0)</f>
        <v>0</v>
      </c>
    </row>
    <row r="102" spans="1:25" ht="15" x14ac:dyDescent="0.25">
      <c r="A102" s="124"/>
      <c r="B102" s="127"/>
      <c r="D102" s="177"/>
      <c r="E102" s="173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U102" s="78"/>
      <c r="V102" s="85"/>
      <c r="W102" s="85"/>
      <c r="X102" s="85"/>
    </row>
    <row r="103" spans="1:25" x14ac:dyDescent="0.2">
      <c r="U103" t="s">
        <v>48</v>
      </c>
      <c r="V103" s="86" t="e">
        <f>E100/E$15*100</f>
        <v>#DIV/0!</v>
      </c>
      <c r="W103" s="87"/>
      <c r="X103" s="73"/>
      <c r="Y103" s="88" t="e">
        <f>V103</f>
        <v>#DIV/0!</v>
      </c>
    </row>
    <row r="104" spans="1:25" ht="15" x14ac:dyDescent="0.25">
      <c r="A104" s="51" t="s">
        <v>80</v>
      </c>
      <c r="B104" s="1"/>
      <c r="C104" s="52"/>
      <c r="D104" s="53"/>
      <c r="E104" s="2"/>
    </row>
    <row r="105" spans="1:25" ht="15" x14ac:dyDescent="0.25">
      <c r="A105" s="51"/>
      <c r="B105" s="53"/>
      <c r="C105" s="53"/>
      <c r="D105" s="53"/>
      <c r="E105" s="54"/>
      <c r="S105" s="99"/>
      <c r="T105" s="138"/>
    </row>
    <row r="106" spans="1:25" ht="15.75" thickBot="1" x14ac:dyDescent="0.3">
      <c r="A106" s="68"/>
      <c r="B106" s="44" t="s">
        <v>86</v>
      </c>
      <c r="C106" s="44" t="s">
        <v>3</v>
      </c>
      <c r="D106" s="44" t="s">
        <v>4</v>
      </c>
      <c r="E106" s="44" t="s">
        <v>0</v>
      </c>
      <c r="F106" s="45" t="s">
        <v>17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75"/>
      <c r="S106" s="77" t="s">
        <v>64</v>
      </c>
      <c r="T106" s="139" t="s">
        <v>47</v>
      </c>
      <c r="U106" s="77"/>
      <c r="X106" s="77"/>
    </row>
    <row r="107" spans="1:25" ht="15" x14ac:dyDescent="0.25">
      <c r="A107" s="9" t="s">
        <v>69</v>
      </c>
      <c r="B107" s="101"/>
      <c r="C107" s="101"/>
      <c r="D107" s="101"/>
      <c r="E107" s="102">
        <f>SUM(B107:D107)</f>
        <v>0</v>
      </c>
      <c r="F107" s="55"/>
      <c r="G107" s="193"/>
      <c r="H107" s="194"/>
      <c r="I107" s="194"/>
      <c r="J107" s="194"/>
      <c r="K107" s="194"/>
      <c r="L107" s="194"/>
      <c r="M107" s="194"/>
      <c r="N107" s="194"/>
      <c r="O107" s="195"/>
      <c r="P107" s="135"/>
      <c r="Q107" s="135"/>
      <c r="R107" s="78" t="str">
        <f>A107</f>
        <v>Lønomkostninger</v>
      </c>
      <c r="S107" s="110">
        <f>IFERROR(B107*100/E107,0)</f>
        <v>0</v>
      </c>
      <c r="T107" s="96">
        <f>IFERROR(E107/F107,0)</f>
        <v>0</v>
      </c>
      <c r="U107" s="79"/>
    </row>
    <row r="108" spans="1:25" ht="15" x14ac:dyDescent="0.25">
      <c r="A108" s="9" t="s">
        <v>5</v>
      </c>
      <c r="B108" s="101"/>
      <c r="C108" s="101"/>
      <c r="D108" s="101"/>
      <c r="E108" s="102">
        <f>SUM(B108:D108)</f>
        <v>0</v>
      </c>
      <c r="F108" s="56"/>
      <c r="G108" s="196"/>
      <c r="H108" s="197"/>
      <c r="I108" s="197"/>
      <c r="J108" s="197"/>
      <c r="K108" s="197"/>
      <c r="L108" s="197"/>
      <c r="M108" s="197"/>
      <c r="N108" s="197"/>
      <c r="O108" s="198"/>
      <c r="P108" s="135"/>
      <c r="Q108" s="135"/>
      <c r="R108" s="78" t="str">
        <f t="shared" ref="R108:R116" si="17">A108</f>
        <v>Ekstern bistand</v>
      </c>
      <c r="S108" s="96">
        <f t="shared" ref="S108:S116" si="18">IFERROR(B108*100/E108,0)</f>
        <v>0</v>
      </c>
      <c r="T108" s="140"/>
      <c r="U108" s="79"/>
    </row>
    <row r="109" spans="1:25" ht="15" x14ac:dyDescent="0.25">
      <c r="A109" s="9" t="s">
        <v>71</v>
      </c>
      <c r="B109" s="101"/>
      <c r="C109" s="101"/>
      <c r="D109" s="101"/>
      <c r="E109" s="102">
        <f>SUM(B109:D109)</f>
        <v>0</v>
      </c>
      <c r="F109" s="56"/>
      <c r="G109" s="196"/>
      <c r="H109" s="197"/>
      <c r="I109" s="197"/>
      <c r="J109" s="197"/>
      <c r="K109" s="197"/>
      <c r="L109" s="197"/>
      <c r="M109" s="197"/>
      <c r="N109" s="197"/>
      <c r="O109" s="198"/>
      <c r="P109" s="135"/>
      <c r="Q109" s="135"/>
      <c r="R109" s="78" t="str">
        <f t="shared" si="17"/>
        <v>Øvrige omkostninger</v>
      </c>
      <c r="S109" s="96">
        <f t="shared" si="18"/>
        <v>0</v>
      </c>
      <c r="T109" s="140"/>
      <c r="U109" s="79"/>
    </row>
    <row r="110" spans="1:25" ht="15" x14ac:dyDescent="0.25">
      <c r="A110" s="9" t="s">
        <v>53</v>
      </c>
      <c r="B110" s="101"/>
      <c r="C110" s="101"/>
      <c r="D110" s="101"/>
      <c r="E110" s="102">
        <f t="shared" ref="E110:E113" si="19">SUM(B110:D110)</f>
        <v>0</v>
      </c>
      <c r="F110" s="56"/>
      <c r="G110" s="196"/>
      <c r="H110" s="197"/>
      <c r="I110" s="197"/>
      <c r="J110" s="197"/>
      <c r="K110" s="197"/>
      <c r="L110" s="197"/>
      <c r="M110" s="197"/>
      <c r="N110" s="197"/>
      <c r="O110" s="198"/>
      <c r="P110" s="135"/>
      <c r="Q110" s="135"/>
      <c r="R110" s="128" t="str">
        <f t="shared" si="17"/>
        <v>Apparatur/udstyr</v>
      </c>
      <c r="S110" s="96">
        <f t="shared" si="18"/>
        <v>0</v>
      </c>
      <c r="T110" s="140"/>
      <c r="U110" s="79"/>
    </row>
    <row r="111" spans="1:25" ht="15" x14ac:dyDescent="0.25">
      <c r="A111" s="9" t="s">
        <v>2</v>
      </c>
      <c r="B111" s="103"/>
      <c r="C111" s="103"/>
      <c r="D111" s="103"/>
      <c r="E111" s="102">
        <f t="shared" si="19"/>
        <v>0</v>
      </c>
      <c r="F111" s="56"/>
      <c r="G111" s="196"/>
      <c r="H111" s="197"/>
      <c r="I111" s="197"/>
      <c r="J111" s="197"/>
      <c r="K111" s="197"/>
      <c r="L111" s="197"/>
      <c r="M111" s="197"/>
      <c r="N111" s="197"/>
      <c r="O111" s="198"/>
      <c r="P111" s="135"/>
      <c r="Q111" s="135"/>
      <c r="R111" s="128" t="str">
        <f t="shared" si="17"/>
        <v>Scrap-værdi</v>
      </c>
      <c r="S111" s="96">
        <f t="shared" si="18"/>
        <v>0</v>
      </c>
      <c r="T111" s="140"/>
      <c r="U111" s="79"/>
    </row>
    <row r="112" spans="1:25" ht="15" x14ac:dyDescent="0.25">
      <c r="A112" s="9" t="s">
        <v>18</v>
      </c>
      <c r="B112" s="103"/>
      <c r="C112" s="103"/>
      <c r="D112" s="103"/>
      <c r="E112" s="102">
        <f t="shared" si="19"/>
        <v>0</v>
      </c>
      <c r="F112" s="56"/>
      <c r="G112" s="196"/>
      <c r="H112" s="197"/>
      <c r="I112" s="197"/>
      <c r="J112" s="197"/>
      <c r="K112" s="197"/>
      <c r="L112" s="197"/>
      <c r="M112" s="197"/>
      <c r="N112" s="197"/>
      <c r="O112" s="198"/>
      <c r="P112" s="135"/>
      <c r="Q112" s="135"/>
      <c r="R112" s="78" t="str">
        <f t="shared" si="17"/>
        <v>Evt. indtægter</v>
      </c>
      <c r="S112" s="96">
        <f t="shared" si="18"/>
        <v>0</v>
      </c>
      <c r="T112" s="140"/>
      <c r="U112" s="79"/>
    </row>
    <row r="113" spans="1:25" ht="15.75" thickBot="1" x14ac:dyDescent="0.3">
      <c r="A113" s="43" t="s">
        <v>70</v>
      </c>
      <c r="B113" s="104"/>
      <c r="C113" s="104"/>
      <c r="D113" s="104"/>
      <c r="E113" s="105">
        <f t="shared" si="19"/>
        <v>0</v>
      </c>
      <c r="F113" s="48"/>
      <c r="G113" s="196"/>
      <c r="H113" s="197"/>
      <c r="I113" s="197"/>
      <c r="J113" s="197"/>
      <c r="K113" s="197"/>
      <c r="L113" s="197"/>
      <c r="M113" s="197"/>
      <c r="N113" s="197"/>
      <c r="O113" s="198"/>
      <c r="P113" s="135"/>
      <c r="Q113" s="135"/>
      <c r="R113" s="78" t="str">
        <f t="shared" si="17"/>
        <v>Revision</v>
      </c>
      <c r="S113" s="96">
        <f t="shared" si="18"/>
        <v>0</v>
      </c>
      <c r="T113" s="140"/>
      <c r="U113" s="79"/>
    </row>
    <row r="114" spans="1:25" ht="15" x14ac:dyDescent="0.25">
      <c r="A114" s="38" t="s">
        <v>35</v>
      </c>
      <c r="B114" s="102">
        <f>SUM(B107+B108+B109+B110-B111-B112+B113)</f>
        <v>0</v>
      </c>
      <c r="C114" s="102">
        <f>SUM(C107+C108+C109+C110-C111-C112+C113)</f>
        <v>0</v>
      </c>
      <c r="D114" s="102">
        <f>SUM(D107+D108+D109+D110-D111-D112+D113)</f>
        <v>0</v>
      </c>
      <c r="E114" s="102">
        <f>SUM(E107+E108+E109+E110-E111-E112+E113)</f>
        <v>0</v>
      </c>
      <c r="F114" s="117"/>
      <c r="G114" s="196"/>
      <c r="H114" s="197"/>
      <c r="I114" s="197"/>
      <c r="J114" s="197"/>
      <c r="K114" s="197"/>
      <c r="L114" s="197"/>
      <c r="M114" s="197"/>
      <c r="N114" s="197"/>
      <c r="O114" s="198"/>
      <c r="P114" s="135"/>
      <c r="Q114" s="135"/>
      <c r="R114" s="81" t="str">
        <f t="shared" si="17"/>
        <v>I alt uden OH</v>
      </c>
      <c r="S114" s="96">
        <f t="shared" si="18"/>
        <v>0</v>
      </c>
      <c r="T114" s="141"/>
      <c r="U114" s="79"/>
    </row>
    <row r="115" spans="1:25" ht="15.75" thickBot="1" x14ac:dyDescent="0.3">
      <c r="A115" s="58" t="s">
        <v>1</v>
      </c>
      <c r="B115" s="104"/>
      <c r="C115" s="57"/>
      <c r="D115" s="104"/>
      <c r="E115" s="105">
        <f>SUM(B115:D115)</f>
        <v>0</v>
      </c>
      <c r="F115" s="48"/>
      <c r="G115" s="196"/>
      <c r="H115" s="197"/>
      <c r="I115" s="197"/>
      <c r="J115" s="197"/>
      <c r="K115" s="197"/>
      <c r="L115" s="197"/>
      <c r="M115" s="197"/>
      <c r="N115" s="197"/>
      <c r="O115" s="198"/>
      <c r="P115" s="135"/>
      <c r="Q115" s="135"/>
      <c r="R115" s="78" t="str">
        <f t="shared" si="17"/>
        <v>OH</v>
      </c>
      <c r="S115" s="96">
        <f t="shared" si="18"/>
        <v>0</v>
      </c>
      <c r="T115" s="140"/>
      <c r="U115" s="82"/>
    </row>
    <row r="116" spans="1:25" ht="15.75" thickBot="1" x14ac:dyDescent="0.3">
      <c r="A116" s="107" t="s">
        <v>0</v>
      </c>
      <c r="B116" s="108">
        <f>SUM(B114:B115)</f>
        <v>0</v>
      </c>
      <c r="C116" s="108">
        <f>SUM(C114:C115)</f>
        <v>0</v>
      </c>
      <c r="D116" s="108">
        <f>SUM(D114:D115)</f>
        <v>0</v>
      </c>
      <c r="E116" s="108">
        <f>SUM(E114:E115)</f>
        <v>0</v>
      </c>
      <c r="F116" s="109"/>
      <c r="G116" s="199"/>
      <c r="H116" s="200"/>
      <c r="I116" s="200"/>
      <c r="J116" s="200"/>
      <c r="K116" s="200"/>
      <c r="L116" s="200"/>
      <c r="M116" s="200"/>
      <c r="N116" s="200"/>
      <c r="O116" s="201"/>
      <c r="P116" s="135"/>
      <c r="Q116" s="135"/>
      <c r="R116" s="84" t="str">
        <f t="shared" si="17"/>
        <v>I alt</v>
      </c>
      <c r="S116" s="96">
        <f t="shared" si="18"/>
        <v>0</v>
      </c>
      <c r="U116" s="83"/>
    </row>
    <row r="117" spans="1:25" ht="15" x14ac:dyDescent="0.25">
      <c r="A117" s="59"/>
      <c r="B117" s="60"/>
      <c r="C117" s="60"/>
      <c r="D117" s="61" t="s">
        <v>63</v>
      </c>
      <c r="E117" s="100" t="e">
        <f>(B116/E116)</f>
        <v>#DIV/0!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V117" s="77" t="s">
        <v>50</v>
      </c>
      <c r="W117" s="77" t="s">
        <v>46</v>
      </c>
      <c r="X117" s="91" t="s">
        <v>51</v>
      </c>
    </row>
    <row r="118" spans="1:25" ht="15" x14ac:dyDescent="0.25">
      <c r="A118" s="125" t="s">
        <v>68</v>
      </c>
      <c r="B118" s="126" t="e">
        <f>E116/$E$15</f>
        <v>#DIV/0!</v>
      </c>
      <c r="C118" s="60"/>
      <c r="D118" s="65" t="s">
        <v>83</v>
      </c>
      <c r="E118" s="100" t="e">
        <f>(E115/E114)</f>
        <v>#DIV/0!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U118" s="78" t="str">
        <f>A118</f>
        <v>Andel af totalbudget</v>
      </c>
      <c r="V118" s="85">
        <f>IFERROR((B116/B115)*100,0)</f>
        <v>0</v>
      </c>
      <c r="W118" s="85">
        <f>IFERROR((C116/C115)*100,0)</f>
        <v>0</v>
      </c>
      <c r="X118" s="85">
        <f>IFERROR((D116/D115)*100,0)</f>
        <v>0</v>
      </c>
    </row>
    <row r="119" spans="1:25" ht="15" x14ac:dyDescent="0.25">
      <c r="A119" s="124"/>
      <c r="B119" s="127"/>
      <c r="D119" s="177"/>
      <c r="E119" s="173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U119" s="78"/>
      <c r="V119" s="85"/>
      <c r="W119" s="85"/>
      <c r="X119" s="85"/>
    </row>
    <row r="120" spans="1:25" x14ac:dyDescent="0.2">
      <c r="U120" t="s">
        <v>48</v>
      </c>
      <c r="V120" s="86" t="e">
        <f>E117/E$15*100</f>
        <v>#DIV/0!</v>
      </c>
      <c r="W120" s="87"/>
      <c r="X120" s="73"/>
      <c r="Y120" s="88" t="e">
        <f>V120</f>
        <v>#DIV/0!</v>
      </c>
    </row>
    <row r="121" spans="1:25" ht="15" x14ac:dyDescent="0.25">
      <c r="A121" s="51" t="s">
        <v>79</v>
      </c>
      <c r="B121" s="1"/>
      <c r="C121" s="52"/>
      <c r="D121" s="53"/>
      <c r="E121" s="2"/>
    </row>
    <row r="122" spans="1:25" ht="15" x14ac:dyDescent="0.25">
      <c r="A122" s="51"/>
      <c r="B122" s="53"/>
      <c r="C122" s="53"/>
      <c r="D122" s="53"/>
      <c r="E122" s="54"/>
      <c r="S122" s="99"/>
      <c r="T122" s="138"/>
    </row>
    <row r="123" spans="1:25" ht="15.75" thickBot="1" x14ac:dyDescent="0.3">
      <c r="A123" s="68"/>
      <c r="B123" s="44" t="s">
        <v>86</v>
      </c>
      <c r="C123" s="44" t="s">
        <v>3</v>
      </c>
      <c r="D123" s="44" t="s">
        <v>4</v>
      </c>
      <c r="E123" s="44" t="s">
        <v>0</v>
      </c>
      <c r="F123" s="45" t="s">
        <v>17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75"/>
      <c r="S123" s="77" t="s">
        <v>64</v>
      </c>
      <c r="T123" s="139" t="s">
        <v>47</v>
      </c>
      <c r="U123" s="77"/>
      <c r="X123" s="77"/>
    </row>
    <row r="124" spans="1:25" ht="15" x14ac:dyDescent="0.25">
      <c r="A124" s="9" t="s">
        <v>69</v>
      </c>
      <c r="B124" s="101"/>
      <c r="C124" s="101"/>
      <c r="D124" s="101"/>
      <c r="E124" s="102">
        <f>SUM(B124:D124)</f>
        <v>0</v>
      </c>
      <c r="F124" s="55"/>
      <c r="G124" s="193"/>
      <c r="H124" s="194"/>
      <c r="I124" s="194"/>
      <c r="J124" s="194"/>
      <c r="K124" s="194"/>
      <c r="L124" s="194"/>
      <c r="M124" s="194"/>
      <c r="N124" s="194"/>
      <c r="O124" s="195"/>
      <c r="P124" s="135"/>
      <c r="Q124" s="135"/>
      <c r="R124" s="78" t="str">
        <f>A124</f>
        <v>Lønomkostninger</v>
      </c>
      <c r="S124" s="110">
        <f>IFERROR(B124*100/E124,0)</f>
        <v>0</v>
      </c>
      <c r="T124" s="96">
        <f>IFERROR(E124/F124,0)</f>
        <v>0</v>
      </c>
      <c r="U124" s="79"/>
    </row>
    <row r="125" spans="1:25" ht="15" x14ac:dyDescent="0.25">
      <c r="A125" s="9" t="s">
        <v>5</v>
      </c>
      <c r="B125" s="101"/>
      <c r="C125" s="101"/>
      <c r="D125" s="101"/>
      <c r="E125" s="102">
        <f>SUM(B125:D125)</f>
        <v>0</v>
      </c>
      <c r="F125" s="56"/>
      <c r="G125" s="196"/>
      <c r="H125" s="197"/>
      <c r="I125" s="197"/>
      <c r="J125" s="197"/>
      <c r="K125" s="197"/>
      <c r="L125" s="197"/>
      <c r="M125" s="197"/>
      <c r="N125" s="197"/>
      <c r="O125" s="198"/>
      <c r="P125" s="135"/>
      <c r="Q125" s="135"/>
      <c r="R125" s="78" t="str">
        <f t="shared" ref="R125:R133" si="20">A125</f>
        <v>Ekstern bistand</v>
      </c>
      <c r="S125" s="96">
        <f t="shared" ref="S125:S133" si="21">IFERROR(B125*100/E125,0)</f>
        <v>0</v>
      </c>
      <c r="T125" s="140"/>
      <c r="U125" s="79"/>
    </row>
    <row r="126" spans="1:25" ht="15" x14ac:dyDescent="0.25">
      <c r="A126" s="9" t="s">
        <v>71</v>
      </c>
      <c r="B126" s="101"/>
      <c r="C126" s="101"/>
      <c r="D126" s="101"/>
      <c r="E126" s="102">
        <f>SUM(B126:D126)</f>
        <v>0</v>
      </c>
      <c r="F126" s="56"/>
      <c r="G126" s="196"/>
      <c r="H126" s="197"/>
      <c r="I126" s="197"/>
      <c r="J126" s="197"/>
      <c r="K126" s="197"/>
      <c r="L126" s="197"/>
      <c r="M126" s="197"/>
      <c r="N126" s="197"/>
      <c r="O126" s="198"/>
      <c r="P126" s="135"/>
      <c r="Q126" s="135"/>
      <c r="R126" s="78" t="str">
        <f t="shared" si="20"/>
        <v>Øvrige omkostninger</v>
      </c>
      <c r="S126" s="96">
        <f t="shared" si="21"/>
        <v>0</v>
      </c>
      <c r="T126" s="140"/>
      <c r="U126" s="79"/>
    </row>
    <row r="127" spans="1:25" ht="15" x14ac:dyDescent="0.25">
      <c r="A127" s="9" t="s">
        <v>53</v>
      </c>
      <c r="B127" s="101"/>
      <c r="C127" s="101"/>
      <c r="D127" s="101"/>
      <c r="E127" s="102">
        <f t="shared" ref="E127:E130" si="22">SUM(B127:D127)</f>
        <v>0</v>
      </c>
      <c r="F127" s="56"/>
      <c r="G127" s="196"/>
      <c r="H127" s="197"/>
      <c r="I127" s="197"/>
      <c r="J127" s="197"/>
      <c r="K127" s="197"/>
      <c r="L127" s="197"/>
      <c r="M127" s="197"/>
      <c r="N127" s="197"/>
      <c r="O127" s="198"/>
      <c r="P127" s="135"/>
      <c r="Q127" s="135"/>
      <c r="R127" s="128" t="str">
        <f t="shared" si="20"/>
        <v>Apparatur/udstyr</v>
      </c>
      <c r="S127" s="96">
        <f t="shared" si="21"/>
        <v>0</v>
      </c>
      <c r="T127" s="140"/>
      <c r="U127" s="79"/>
    </row>
    <row r="128" spans="1:25" ht="15" x14ac:dyDescent="0.25">
      <c r="A128" s="9" t="s">
        <v>2</v>
      </c>
      <c r="B128" s="103"/>
      <c r="C128" s="103"/>
      <c r="D128" s="103"/>
      <c r="E128" s="102">
        <f t="shared" si="22"/>
        <v>0</v>
      </c>
      <c r="F128" s="56"/>
      <c r="G128" s="196"/>
      <c r="H128" s="197"/>
      <c r="I128" s="197"/>
      <c r="J128" s="197"/>
      <c r="K128" s="197"/>
      <c r="L128" s="197"/>
      <c r="M128" s="197"/>
      <c r="N128" s="197"/>
      <c r="O128" s="198"/>
      <c r="P128" s="135"/>
      <c r="Q128" s="135"/>
      <c r="R128" s="128" t="str">
        <f t="shared" si="20"/>
        <v>Scrap-værdi</v>
      </c>
      <c r="S128" s="96">
        <f t="shared" si="21"/>
        <v>0</v>
      </c>
      <c r="T128" s="140"/>
      <c r="U128" s="79"/>
    </row>
    <row r="129" spans="1:26" ht="15" x14ac:dyDescent="0.25">
      <c r="A129" s="9" t="s">
        <v>18</v>
      </c>
      <c r="B129" s="103"/>
      <c r="C129" s="103"/>
      <c r="D129" s="103"/>
      <c r="E129" s="102">
        <f t="shared" si="22"/>
        <v>0</v>
      </c>
      <c r="F129" s="56"/>
      <c r="G129" s="196"/>
      <c r="H129" s="197"/>
      <c r="I129" s="197"/>
      <c r="J129" s="197"/>
      <c r="K129" s="197"/>
      <c r="L129" s="197"/>
      <c r="M129" s="197"/>
      <c r="N129" s="197"/>
      <c r="O129" s="198"/>
      <c r="P129" s="135"/>
      <c r="Q129" s="135"/>
      <c r="R129" s="78" t="str">
        <f t="shared" si="20"/>
        <v>Evt. indtægter</v>
      </c>
      <c r="S129" s="96">
        <f t="shared" si="21"/>
        <v>0</v>
      </c>
      <c r="T129" s="140"/>
      <c r="U129" s="79"/>
    </row>
    <row r="130" spans="1:26" ht="15.75" thickBot="1" x14ac:dyDescent="0.3">
      <c r="A130" s="43" t="s">
        <v>70</v>
      </c>
      <c r="B130" s="104"/>
      <c r="C130" s="104"/>
      <c r="D130" s="104"/>
      <c r="E130" s="105">
        <f t="shared" si="22"/>
        <v>0</v>
      </c>
      <c r="F130" s="48"/>
      <c r="G130" s="196"/>
      <c r="H130" s="197"/>
      <c r="I130" s="197"/>
      <c r="J130" s="197"/>
      <c r="K130" s="197"/>
      <c r="L130" s="197"/>
      <c r="M130" s="197"/>
      <c r="N130" s="197"/>
      <c r="O130" s="198"/>
      <c r="P130" s="135"/>
      <c r="Q130" s="135"/>
      <c r="R130" s="78" t="str">
        <f t="shared" si="20"/>
        <v>Revision</v>
      </c>
      <c r="S130" s="96">
        <f t="shared" si="21"/>
        <v>0</v>
      </c>
      <c r="T130" s="140"/>
      <c r="U130" s="79"/>
    </row>
    <row r="131" spans="1:26" ht="15" x14ac:dyDescent="0.25">
      <c r="A131" s="38" t="s">
        <v>35</v>
      </c>
      <c r="B131" s="102">
        <f>SUM(B124+B125+B126+B127-B128-B129+B130)</f>
        <v>0</v>
      </c>
      <c r="C131" s="102">
        <f>SUM(C124+C125+C126+C127-C128-C129+C130)</f>
        <v>0</v>
      </c>
      <c r="D131" s="102">
        <f>SUM(D124+D125+D126+D127-D128-D129+D130)</f>
        <v>0</v>
      </c>
      <c r="E131" s="102">
        <f>SUM(E124+E125+E126+E127-E128-E129+E130)</f>
        <v>0</v>
      </c>
      <c r="F131" s="117"/>
      <c r="G131" s="196"/>
      <c r="H131" s="197"/>
      <c r="I131" s="197"/>
      <c r="J131" s="197"/>
      <c r="K131" s="197"/>
      <c r="L131" s="197"/>
      <c r="M131" s="197"/>
      <c r="N131" s="197"/>
      <c r="O131" s="198"/>
      <c r="P131" s="135"/>
      <c r="Q131" s="135"/>
      <c r="R131" s="81" t="str">
        <f t="shared" si="20"/>
        <v>I alt uden OH</v>
      </c>
      <c r="S131" s="96">
        <f t="shared" si="21"/>
        <v>0</v>
      </c>
      <c r="T131" s="141"/>
      <c r="U131" s="79"/>
    </row>
    <row r="132" spans="1:26" ht="15.75" thickBot="1" x14ac:dyDescent="0.3">
      <c r="A132" s="58" t="s">
        <v>1</v>
      </c>
      <c r="B132" s="104"/>
      <c r="C132" s="57"/>
      <c r="D132" s="104"/>
      <c r="E132" s="105">
        <f>SUM(B132:D132)</f>
        <v>0</v>
      </c>
      <c r="F132" s="48"/>
      <c r="G132" s="196"/>
      <c r="H132" s="197"/>
      <c r="I132" s="197"/>
      <c r="J132" s="197"/>
      <c r="K132" s="197"/>
      <c r="L132" s="197"/>
      <c r="M132" s="197"/>
      <c r="N132" s="197"/>
      <c r="O132" s="198"/>
      <c r="P132" s="135"/>
      <c r="Q132" s="135"/>
      <c r="R132" s="78" t="str">
        <f t="shared" si="20"/>
        <v>OH</v>
      </c>
      <c r="S132" s="96">
        <f t="shared" si="21"/>
        <v>0</v>
      </c>
      <c r="T132" s="140"/>
      <c r="U132" s="82"/>
    </row>
    <row r="133" spans="1:26" ht="15.75" thickBot="1" x14ac:dyDescent="0.3">
      <c r="A133" s="107" t="s">
        <v>0</v>
      </c>
      <c r="B133" s="108">
        <f>SUM(B131:B132)</f>
        <v>0</v>
      </c>
      <c r="C133" s="108">
        <f>SUM(C131:C132)</f>
        <v>0</v>
      </c>
      <c r="D133" s="108">
        <f>SUM(D131:D132)</f>
        <v>0</v>
      </c>
      <c r="E133" s="108">
        <f>SUM(E131:E132)</f>
        <v>0</v>
      </c>
      <c r="F133" s="109"/>
      <c r="G133" s="199"/>
      <c r="H133" s="200"/>
      <c r="I133" s="200"/>
      <c r="J133" s="200"/>
      <c r="K133" s="200"/>
      <c r="L133" s="200"/>
      <c r="M133" s="200"/>
      <c r="N133" s="200"/>
      <c r="O133" s="201"/>
      <c r="P133" s="135"/>
      <c r="Q133" s="135"/>
      <c r="R133" s="84" t="str">
        <f t="shared" si="20"/>
        <v>I alt</v>
      </c>
      <c r="S133" s="96">
        <f t="shared" si="21"/>
        <v>0</v>
      </c>
      <c r="U133" s="83"/>
    </row>
    <row r="134" spans="1:26" ht="15" x14ac:dyDescent="0.25">
      <c r="A134" s="59"/>
      <c r="B134" s="60"/>
      <c r="C134" s="60"/>
      <c r="D134" s="61" t="s">
        <v>63</v>
      </c>
      <c r="E134" s="100" t="e">
        <f>(B133/E133)</f>
        <v>#DIV/0!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V134" s="77" t="s">
        <v>50</v>
      </c>
      <c r="W134" s="77" t="s">
        <v>46</v>
      </c>
      <c r="X134" s="91" t="s">
        <v>51</v>
      </c>
      <c r="Z134" s="74"/>
    </row>
    <row r="135" spans="1:26" ht="15" x14ac:dyDescent="0.25">
      <c r="A135" s="125" t="s">
        <v>68</v>
      </c>
      <c r="B135" s="126" t="e">
        <f>E133/$E$15</f>
        <v>#DIV/0!</v>
      </c>
      <c r="C135" s="60"/>
      <c r="D135" s="65" t="s">
        <v>83</v>
      </c>
      <c r="E135" s="100" t="e">
        <f>(E132/E131)</f>
        <v>#DIV/0!</v>
      </c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U135" s="78" t="str">
        <f>A135</f>
        <v>Andel af totalbudget</v>
      </c>
      <c r="V135" s="85">
        <f>IFERROR((B133/B132)*100,0)</f>
        <v>0</v>
      </c>
      <c r="W135" s="85">
        <f>IFERROR((C133/C132)*100,0)</f>
        <v>0</v>
      </c>
      <c r="X135" s="85">
        <f>IFERROR((D133/D132)*100,0)</f>
        <v>0</v>
      </c>
    </row>
    <row r="136" spans="1:26" ht="15" x14ac:dyDescent="0.25">
      <c r="A136" s="124"/>
      <c r="B136" s="127"/>
      <c r="D136" s="177"/>
      <c r="E136" s="173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U136" s="78"/>
      <c r="V136" s="85"/>
      <c r="W136" s="85"/>
      <c r="X136" s="85"/>
    </row>
    <row r="137" spans="1:26" x14ac:dyDescent="0.2">
      <c r="U137" t="s">
        <v>48</v>
      </c>
      <c r="V137" s="86" t="e">
        <f>E134/E$15*100</f>
        <v>#DIV/0!</v>
      </c>
      <c r="W137" s="87"/>
      <c r="X137" s="73"/>
      <c r="Y137" s="88" t="e">
        <f>V137</f>
        <v>#DIV/0!</v>
      </c>
    </row>
    <row r="138" spans="1:26" ht="15" x14ac:dyDescent="0.25">
      <c r="A138" s="51" t="s">
        <v>78</v>
      </c>
      <c r="B138" s="1"/>
      <c r="C138" s="52"/>
      <c r="D138" s="53"/>
      <c r="E138" s="2"/>
    </row>
    <row r="139" spans="1:26" ht="15" x14ac:dyDescent="0.25">
      <c r="A139" s="51"/>
      <c r="B139" s="53"/>
      <c r="C139" s="53"/>
      <c r="D139" s="53"/>
      <c r="E139" s="54"/>
      <c r="S139" s="99"/>
      <c r="T139" s="138"/>
    </row>
    <row r="140" spans="1:26" ht="15.75" thickBot="1" x14ac:dyDescent="0.3">
      <c r="A140" s="68"/>
      <c r="B140" s="44" t="s">
        <v>86</v>
      </c>
      <c r="C140" s="44" t="s">
        <v>3</v>
      </c>
      <c r="D140" s="44" t="s">
        <v>4</v>
      </c>
      <c r="E140" s="44" t="s">
        <v>0</v>
      </c>
      <c r="F140" s="45" t="s">
        <v>17</v>
      </c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75"/>
      <c r="S140" s="77" t="s">
        <v>64</v>
      </c>
      <c r="T140" s="139" t="s">
        <v>47</v>
      </c>
      <c r="U140" s="77"/>
      <c r="X140" s="77"/>
    </row>
    <row r="141" spans="1:26" ht="15" x14ac:dyDescent="0.25">
      <c r="A141" s="9" t="s">
        <v>69</v>
      </c>
      <c r="B141" s="101"/>
      <c r="C141" s="101"/>
      <c r="D141" s="101"/>
      <c r="E141" s="102">
        <f>SUM(B141:D141)</f>
        <v>0</v>
      </c>
      <c r="F141" s="55"/>
      <c r="G141" s="193"/>
      <c r="H141" s="194"/>
      <c r="I141" s="194"/>
      <c r="J141" s="194"/>
      <c r="K141" s="194"/>
      <c r="L141" s="194"/>
      <c r="M141" s="194"/>
      <c r="N141" s="194"/>
      <c r="O141" s="195"/>
      <c r="P141" s="135"/>
      <c r="Q141" s="135"/>
      <c r="R141" s="78" t="str">
        <f>A141</f>
        <v>Lønomkostninger</v>
      </c>
      <c r="S141" s="110">
        <f>IFERROR(B141*100/E141,0)</f>
        <v>0</v>
      </c>
      <c r="T141" s="96">
        <f>IFERROR(E141/F141,0)</f>
        <v>0</v>
      </c>
      <c r="U141" s="79"/>
    </row>
    <row r="142" spans="1:26" ht="15" x14ac:dyDescent="0.25">
      <c r="A142" s="9" t="s">
        <v>5</v>
      </c>
      <c r="B142" s="101"/>
      <c r="C142" s="101"/>
      <c r="D142" s="101"/>
      <c r="E142" s="102">
        <f>SUM(B142:D142)</f>
        <v>0</v>
      </c>
      <c r="F142" s="56"/>
      <c r="G142" s="196"/>
      <c r="H142" s="197"/>
      <c r="I142" s="197"/>
      <c r="J142" s="197"/>
      <c r="K142" s="197"/>
      <c r="L142" s="197"/>
      <c r="M142" s="197"/>
      <c r="N142" s="197"/>
      <c r="O142" s="198"/>
      <c r="P142" s="135"/>
      <c r="Q142" s="135"/>
      <c r="R142" s="78" t="str">
        <f t="shared" ref="R142:R150" si="23">A142</f>
        <v>Ekstern bistand</v>
      </c>
      <c r="S142" s="96">
        <f t="shared" ref="S142:S150" si="24">IFERROR(B142*100/E142,0)</f>
        <v>0</v>
      </c>
      <c r="T142" s="140"/>
      <c r="U142" s="79"/>
    </row>
    <row r="143" spans="1:26" ht="15" x14ac:dyDescent="0.25">
      <c r="A143" s="9" t="s">
        <v>71</v>
      </c>
      <c r="B143" s="101"/>
      <c r="C143" s="101"/>
      <c r="D143" s="101"/>
      <c r="E143" s="102">
        <f>SUM(B143:D143)</f>
        <v>0</v>
      </c>
      <c r="F143" s="56"/>
      <c r="G143" s="196"/>
      <c r="H143" s="197"/>
      <c r="I143" s="197"/>
      <c r="J143" s="197"/>
      <c r="K143" s="197"/>
      <c r="L143" s="197"/>
      <c r="M143" s="197"/>
      <c r="N143" s="197"/>
      <c r="O143" s="198"/>
      <c r="P143" s="135"/>
      <c r="Q143" s="135"/>
      <c r="R143" s="78" t="str">
        <f t="shared" si="23"/>
        <v>Øvrige omkostninger</v>
      </c>
      <c r="S143" s="96">
        <f t="shared" si="24"/>
        <v>0</v>
      </c>
      <c r="T143" s="140"/>
      <c r="U143" s="79"/>
    </row>
    <row r="144" spans="1:26" ht="15" x14ac:dyDescent="0.25">
      <c r="A144" s="9" t="s">
        <v>53</v>
      </c>
      <c r="B144" s="101"/>
      <c r="C144" s="101"/>
      <c r="D144" s="101"/>
      <c r="E144" s="102">
        <f>SUM(B144:D144)</f>
        <v>0</v>
      </c>
      <c r="F144" s="56"/>
      <c r="G144" s="196"/>
      <c r="H144" s="197"/>
      <c r="I144" s="197"/>
      <c r="J144" s="197"/>
      <c r="K144" s="197"/>
      <c r="L144" s="197"/>
      <c r="M144" s="197"/>
      <c r="N144" s="197"/>
      <c r="O144" s="198"/>
      <c r="P144" s="135"/>
      <c r="Q144" s="135"/>
      <c r="R144" s="128" t="str">
        <f t="shared" si="23"/>
        <v>Apparatur/udstyr</v>
      </c>
      <c r="S144" s="96">
        <f t="shared" si="24"/>
        <v>0</v>
      </c>
      <c r="T144" s="140"/>
      <c r="U144" s="79"/>
    </row>
    <row r="145" spans="1:25" ht="15" x14ac:dyDescent="0.25">
      <c r="A145" s="9" t="s">
        <v>2</v>
      </c>
      <c r="B145" s="103"/>
      <c r="C145" s="103"/>
      <c r="D145" s="103"/>
      <c r="E145" s="102">
        <f t="shared" ref="E145:E147" si="25">SUM(B145:D145)</f>
        <v>0</v>
      </c>
      <c r="F145" s="56"/>
      <c r="G145" s="196"/>
      <c r="H145" s="197"/>
      <c r="I145" s="197"/>
      <c r="J145" s="197"/>
      <c r="K145" s="197"/>
      <c r="L145" s="197"/>
      <c r="M145" s="197"/>
      <c r="N145" s="197"/>
      <c r="O145" s="198"/>
      <c r="P145" s="135"/>
      <c r="Q145" s="135"/>
      <c r="R145" s="128" t="str">
        <f t="shared" si="23"/>
        <v>Scrap-værdi</v>
      </c>
      <c r="S145" s="96">
        <f t="shared" si="24"/>
        <v>0</v>
      </c>
      <c r="T145" s="140"/>
      <c r="U145" s="79"/>
    </row>
    <row r="146" spans="1:25" ht="15" x14ac:dyDescent="0.25">
      <c r="A146" s="9" t="s">
        <v>18</v>
      </c>
      <c r="B146" s="103"/>
      <c r="C146" s="103"/>
      <c r="D146" s="103"/>
      <c r="E146" s="102">
        <f t="shared" si="25"/>
        <v>0</v>
      </c>
      <c r="F146" s="56"/>
      <c r="G146" s="196"/>
      <c r="H146" s="197"/>
      <c r="I146" s="197"/>
      <c r="J146" s="197"/>
      <c r="K146" s="197"/>
      <c r="L146" s="197"/>
      <c r="M146" s="197"/>
      <c r="N146" s="197"/>
      <c r="O146" s="198"/>
      <c r="P146" s="135"/>
      <c r="Q146" s="135"/>
      <c r="R146" s="78" t="str">
        <f t="shared" si="23"/>
        <v>Evt. indtægter</v>
      </c>
      <c r="S146" s="96">
        <f t="shared" si="24"/>
        <v>0</v>
      </c>
      <c r="T146" s="140"/>
      <c r="U146" s="79"/>
    </row>
    <row r="147" spans="1:25" ht="15.75" thickBot="1" x14ac:dyDescent="0.3">
      <c r="A147" s="43" t="s">
        <v>70</v>
      </c>
      <c r="B147" s="104"/>
      <c r="C147" s="104"/>
      <c r="D147" s="104"/>
      <c r="E147" s="105">
        <f t="shared" si="25"/>
        <v>0</v>
      </c>
      <c r="F147" s="48"/>
      <c r="G147" s="196"/>
      <c r="H147" s="197"/>
      <c r="I147" s="197"/>
      <c r="J147" s="197"/>
      <c r="K147" s="197"/>
      <c r="L147" s="197"/>
      <c r="M147" s="197"/>
      <c r="N147" s="197"/>
      <c r="O147" s="198"/>
      <c r="P147" s="135"/>
      <c r="Q147" s="135"/>
      <c r="R147" s="78" t="str">
        <f t="shared" si="23"/>
        <v>Revision</v>
      </c>
      <c r="S147" s="96">
        <f t="shared" si="24"/>
        <v>0</v>
      </c>
      <c r="T147" s="140"/>
      <c r="U147" s="79"/>
    </row>
    <row r="148" spans="1:25" ht="15" x14ac:dyDescent="0.25">
      <c r="A148" s="38" t="s">
        <v>35</v>
      </c>
      <c r="B148" s="102">
        <f>SUM(B141+B142+B143+B144-B145-B146+B147)</f>
        <v>0</v>
      </c>
      <c r="C148" s="102">
        <f>SUM(C141+C142+C143+C144-C145-C146+C147)</f>
        <v>0</v>
      </c>
      <c r="D148" s="102">
        <f>SUM(D141+D142+D143+D144-D145-D146+D147)</f>
        <v>0</v>
      </c>
      <c r="E148" s="102">
        <f>SUM(E141+E142+E143+E144-E145-E146+E147)</f>
        <v>0</v>
      </c>
      <c r="F148" s="117"/>
      <c r="G148" s="196"/>
      <c r="H148" s="197"/>
      <c r="I148" s="197"/>
      <c r="J148" s="197"/>
      <c r="K148" s="197"/>
      <c r="L148" s="197"/>
      <c r="M148" s="197"/>
      <c r="N148" s="197"/>
      <c r="O148" s="198"/>
      <c r="P148" s="135"/>
      <c r="Q148" s="135"/>
      <c r="R148" s="81" t="str">
        <f t="shared" si="23"/>
        <v>I alt uden OH</v>
      </c>
      <c r="S148" s="96">
        <f t="shared" si="24"/>
        <v>0</v>
      </c>
      <c r="T148" s="141"/>
      <c r="U148" s="79"/>
    </row>
    <row r="149" spans="1:25" ht="15.75" thickBot="1" x14ac:dyDescent="0.3">
      <c r="A149" s="58" t="s">
        <v>1</v>
      </c>
      <c r="B149" s="104"/>
      <c r="C149" s="57"/>
      <c r="D149" s="104"/>
      <c r="E149" s="105">
        <f>SUM(B149:D149)</f>
        <v>0</v>
      </c>
      <c r="F149" s="48"/>
      <c r="G149" s="196"/>
      <c r="H149" s="197"/>
      <c r="I149" s="197"/>
      <c r="J149" s="197"/>
      <c r="K149" s="197"/>
      <c r="L149" s="197"/>
      <c r="M149" s="197"/>
      <c r="N149" s="197"/>
      <c r="O149" s="198"/>
      <c r="P149" s="135"/>
      <c r="Q149" s="135"/>
      <c r="R149" s="78" t="str">
        <f t="shared" si="23"/>
        <v>OH</v>
      </c>
      <c r="S149" s="96">
        <f t="shared" si="24"/>
        <v>0</v>
      </c>
      <c r="T149" s="140"/>
      <c r="U149" s="82"/>
    </row>
    <row r="150" spans="1:25" ht="15.75" thickBot="1" x14ac:dyDescent="0.3">
      <c r="A150" s="107" t="s">
        <v>0</v>
      </c>
      <c r="B150" s="108">
        <f>SUM(B148:B149)</f>
        <v>0</v>
      </c>
      <c r="C150" s="108">
        <f>SUM(C148:C149)</f>
        <v>0</v>
      </c>
      <c r="D150" s="108">
        <f>SUM(D148:D149)</f>
        <v>0</v>
      </c>
      <c r="E150" s="108">
        <f>SUM(E148:E149)</f>
        <v>0</v>
      </c>
      <c r="F150" s="109"/>
      <c r="G150" s="199"/>
      <c r="H150" s="200"/>
      <c r="I150" s="200"/>
      <c r="J150" s="200"/>
      <c r="K150" s="200"/>
      <c r="L150" s="200"/>
      <c r="M150" s="200"/>
      <c r="N150" s="200"/>
      <c r="O150" s="201"/>
      <c r="P150" s="135"/>
      <c r="Q150" s="135"/>
      <c r="R150" s="84" t="str">
        <f t="shared" si="23"/>
        <v>I alt</v>
      </c>
      <c r="S150" s="96">
        <f t="shared" si="24"/>
        <v>0</v>
      </c>
      <c r="U150" s="83"/>
    </row>
    <row r="151" spans="1:25" ht="15" x14ac:dyDescent="0.25">
      <c r="A151" s="59"/>
      <c r="B151" s="60"/>
      <c r="C151" s="60"/>
      <c r="D151" s="61" t="s">
        <v>63</v>
      </c>
      <c r="E151" s="100" t="e">
        <f>(B150/E150)</f>
        <v>#DIV/0!</v>
      </c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V151" s="77" t="s">
        <v>50</v>
      </c>
      <c r="W151" s="77" t="s">
        <v>46</v>
      </c>
      <c r="X151" s="91" t="s">
        <v>51</v>
      </c>
    </row>
    <row r="152" spans="1:25" ht="15" x14ac:dyDescent="0.25">
      <c r="A152" s="125" t="s">
        <v>68</v>
      </c>
      <c r="B152" s="126" t="e">
        <f>E150/$E$15</f>
        <v>#DIV/0!</v>
      </c>
      <c r="C152" s="60"/>
      <c r="D152" s="65" t="s">
        <v>83</v>
      </c>
      <c r="E152" s="100" t="e">
        <f>(E149/E148)</f>
        <v>#DIV/0!</v>
      </c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U152" s="78" t="str">
        <f>A152</f>
        <v>Andel af totalbudget</v>
      </c>
      <c r="V152" s="85">
        <f>IFERROR((B150/B149)*100,0)</f>
        <v>0</v>
      </c>
      <c r="W152" s="85">
        <f>IFERROR((C150/C149)*100,0)</f>
        <v>0</v>
      </c>
      <c r="X152" s="85">
        <f>IFERROR((D150/D149)*100,0)</f>
        <v>0</v>
      </c>
    </row>
    <row r="153" spans="1:25" ht="15" x14ac:dyDescent="0.25">
      <c r="A153" s="124"/>
      <c r="B153" s="127"/>
      <c r="D153" s="177"/>
      <c r="E153" s="173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U153" s="78"/>
      <c r="V153" s="85"/>
      <c r="W153" s="85"/>
      <c r="X153" s="85"/>
    </row>
    <row r="154" spans="1:25" ht="15" x14ac:dyDescent="0.25">
      <c r="B154" s="66"/>
      <c r="C154" s="66"/>
      <c r="D154" s="66"/>
      <c r="E154" s="70"/>
      <c r="H154" s="8"/>
      <c r="U154" t="s">
        <v>48</v>
      </c>
      <c r="V154" s="86" t="e">
        <f>E151/E$15*100</f>
        <v>#DIV/0!</v>
      </c>
      <c r="W154" s="87"/>
      <c r="X154" s="73"/>
      <c r="Y154" s="88" t="e">
        <f>V154</f>
        <v>#DIV/0!</v>
      </c>
    </row>
    <row r="155" spans="1:25" ht="15" x14ac:dyDescent="0.25">
      <c r="A155" s="51" t="s">
        <v>77</v>
      </c>
      <c r="B155" s="1"/>
      <c r="C155" s="52"/>
      <c r="D155" s="53"/>
      <c r="E155" s="2"/>
    </row>
    <row r="156" spans="1:25" ht="15" x14ac:dyDescent="0.25">
      <c r="A156" s="51"/>
      <c r="B156" s="53"/>
      <c r="C156" s="53"/>
      <c r="D156" s="53"/>
      <c r="E156" s="54"/>
      <c r="S156" s="99"/>
      <c r="T156" s="138"/>
    </row>
    <row r="157" spans="1:25" ht="15.75" thickBot="1" x14ac:dyDescent="0.3">
      <c r="A157" s="68"/>
      <c r="B157" s="44" t="s">
        <v>86</v>
      </c>
      <c r="C157" s="44" t="s">
        <v>3</v>
      </c>
      <c r="D157" s="44" t="s">
        <v>4</v>
      </c>
      <c r="E157" s="44" t="s">
        <v>0</v>
      </c>
      <c r="F157" s="45" t="s">
        <v>17</v>
      </c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75"/>
      <c r="S157" s="77" t="s">
        <v>64</v>
      </c>
      <c r="T157" s="139" t="s">
        <v>47</v>
      </c>
      <c r="U157" s="77"/>
      <c r="X157" s="77"/>
    </row>
    <row r="158" spans="1:25" ht="15" x14ac:dyDescent="0.25">
      <c r="A158" s="9" t="s">
        <v>69</v>
      </c>
      <c r="B158" s="101"/>
      <c r="C158" s="101"/>
      <c r="D158" s="101"/>
      <c r="E158" s="102">
        <f>SUM(B158:D158)</f>
        <v>0</v>
      </c>
      <c r="F158" s="55"/>
      <c r="G158" s="193"/>
      <c r="H158" s="194"/>
      <c r="I158" s="194"/>
      <c r="J158" s="194"/>
      <c r="K158" s="194"/>
      <c r="L158" s="194"/>
      <c r="M158" s="194"/>
      <c r="N158" s="194"/>
      <c r="O158" s="195"/>
      <c r="P158" s="135"/>
      <c r="Q158" s="135"/>
      <c r="R158" s="78" t="str">
        <f>A158</f>
        <v>Lønomkostninger</v>
      </c>
      <c r="S158" s="110">
        <f>IFERROR(B158*100/E158,0)</f>
        <v>0</v>
      </c>
      <c r="T158" s="96">
        <f>IFERROR(E158/F158,0)</f>
        <v>0</v>
      </c>
      <c r="U158" s="79"/>
    </row>
    <row r="159" spans="1:25" ht="15" x14ac:dyDescent="0.25">
      <c r="A159" s="9" t="s">
        <v>5</v>
      </c>
      <c r="B159" s="101"/>
      <c r="C159" s="101"/>
      <c r="D159" s="101"/>
      <c r="E159" s="102">
        <f>SUM(B159:D159)</f>
        <v>0</v>
      </c>
      <c r="F159" s="56"/>
      <c r="G159" s="196"/>
      <c r="H159" s="197"/>
      <c r="I159" s="197"/>
      <c r="J159" s="197"/>
      <c r="K159" s="197"/>
      <c r="L159" s="197"/>
      <c r="M159" s="197"/>
      <c r="N159" s="197"/>
      <c r="O159" s="198"/>
      <c r="P159" s="135"/>
      <c r="Q159" s="135"/>
      <c r="R159" s="78" t="str">
        <f t="shared" ref="R159:R167" si="26">A159</f>
        <v>Ekstern bistand</v>
      </c>
      <c r="S159" s="96">
        <f t="shared" ref="S159:S167" si="27">IFERROR(B159*100/E159,0)</f>
        <v>0</v>
      </c>
      <c r="T159" s="140"/>
      <c r="U159" s="79"/>
    </row>
    <row r="160" spans="1:25" ht="15" x14ac:dyDescent="0.25">
      <c r="A160" s="9" t="s">
        <v>71</v>
      </c>
      <c r="B160" s="101"/>
      <c r="C160" s="101"/>
      <c r="D160" s="101"/>
      <c r="E160" s="102">
        <f>SUM(B160:D160)</f>
        <v>0</v>
      </c>
      <c r="F160" s="56"/>
      <c r="G160" s="196"/>
      <c r="H160" s="197"/>
      <c r="I160" s="197"/>
      <c r="J160" s="197"/>
      <c r="K160" s="197"/>
      <c r="L160" s="197"/>
      <c r="M160" s="197"/>
      <c r="N160" s="197"/>
      <c r="O160" s="198"/>
      <c r="P160" s="135"/>
      <c r="Q160" s="135"/>
      <c r="R160" s="78" t="str">
        <f t="shared" si="26"/>
        <v>Øvrige omkostninger</v>
      </c>
      <c r="S160" s="96">
        <f t="shared" si="27"/>
        <v>0</v>
      </c>
      <c r="T160" s="140"/>
      <c r="U160" s="79"/>
    </row>
    <row r="161" spans="1:25" ht="15" x14ac:dyDescent="0.25">
      <c r="A161" s="9" t="s">
        <v>53</v>
      </c>
      <c r="B161" s="101"/>
      <c r="C161" s="101"/>
      <c r="D161" s="101"/>
      <c r="E161" s="102">
        <f t="shared" ref="E161:E164" si="28">SUM(B161:D161)</f>
        <v>0</v>
      </c>
      <c r="F161" s="56"/>
      <c r="G161" s="196"/>
      <c r="H161" s="197"/>
      <c r="I161" s="197"/>
      <c r="J161" s="197"/>
      <c r="K161" s="197"/>
      <c r="L161" s="197"/>
      <c r="M161" s="197"/>
      <c r="N161" s="197"/>
      <c r="O161" s="198"/>
      <c r="P161" s="135"/>
      <c r="Q161" s="135"/>
      <c r="R161" s="128" t="str">
        <f t="shared" si="26"/>
        <v>Apparatur/udstyr</v>
      </c>
      <c r="S161" s="96">
        <f t="shared" si="27"/>
        <v>0</v>
      </c>
      <c r="T161" s="140"/>
      <c r="U161" s="79"/>
    </row>
    <row r="162" spans="1:25" ht="15" x14ac:dyDescent="0.25">
      <c r="A162" s="9" t="s">
        <v>2</v>
      </c>
      <c r="B162" s="103"/>
      <c r="C162" s="103"/>
      <c r="D162" s="103"/>
      <c r="E162" s="102">
        <f t="shared" si="28"/>
        <v>0</v>
      </c>
      <c r="F162" s="56"/>
      <c r="G162" s="196"/>
      <c r="H162" s="197"/>
      <c r="I162" s="197"/>
      <c r="J162" s="197"/>
      <c r="K162" s="197"/>
      <c r="L162" s="197"/>
      <c r="M162" s="197"/>
      <c r="N162" s="197"/>
      <c r="O162" s="198"/>
      <c r="P162" s="135"/>
      <c r="Q162" s="135"/>
      <c r="R162" s="128" t="str">
        <f t="shared" si="26"/>
        <v>Scrap-værdi</v>
      </c>
      <c r="S162" s="96">
        <f t="shared" si="27"/>
        <v>0</v>
      </c>
      <c r="T162" s="140"/>
      <c r="U162" s="79"/>
    </row>
    <row r="163" spans="1:25" ht="15" x14ac:dyDescent="0.25">
      <c r="A163" s="9" t="s">
        <v>18</v>
      </c>
      <c r="B163" s="103"/>
      <c r="C163" s="103"/>
      <c r="D163" s="103"/>
      <c r="E163" s="102">
        <f t="shared" si="28"/>
        <v>0</v>
      </c>
      <c r="F163" s="56"/>
      <c r="G163" s="196"/>
      <c r="H163" s="197"/>
      <c r="I163" s="197"/>
      <c r="J163" s="197"/>
      <c r="K163" s="197"/>
      <c r="L163" s="197"/>
      <c r="M163" s="197"/>
      <c r="N163" s="197"/>
      <c r="O163" s="198"/>
      <c r="P163" s="135"/>
      <c r="Q163" s="135"/>
      <c r="R163" s="78" t="str">
        <f t="shared" si="26"/>
        <v>Evt. indtægter</v>
      </c>
      <c r="S163" s="96">
        <f t="shared" si="27"/>
        <v>0</v>
      </c>
      <c r="T163" s="140"/>
      <c r="U163" s="79"/>
    </row>
    <row r="164" spans="1:25" ht="15.75" thickBot="1" x14ac:dyDescent="0.3">
      <c r="A164" s="43" t="s">
        <v>70</v>
      </c>
      <c r="B164" s="104"/>
      <c r="C164" s="104"/>
      <c r="D164" s="104"/>
      <c r="E164" s="105">
        <f t="shared" si="28"/>
        <v>0</v>
      </c>
      <c r="F164" s="48"/>
      <c r="G164" s="196"/>
      <c r="H164" s="197"/>
      <c r="I164" s="197"/>
      <c r="J164" s="197"/>
      <c r="K164" s="197"/>
      <c r="L164" s="197"/>
      <c r="M164" s="197"/>
      <c r="N164" s="197"/>
      <c r="O164" s="198"/>
      <c r="P164" s="135"/>
      <c r="Q164" s="135"/>
      <c r="R164" s="78" t="str">
        <f t="shared" si="26"/>
        <v>Revision</v>
      </c>
      <c r="S164" s="96">
        <f t="shared" si="27"/>
        <v>0</v>
      </c>
      <c r="T164" s="140"/>
      <c r="U164" s="79"/>
    </row>
    <row r="165" spans="1:25" ht="15" x14ac:dyDescent="0.25">
      <c r="A165" s="38" t="s">
        <v>35</v>
      </c>
      <c r="B165" s="102">
        <f>SUM(B158+B159+B160+B161-B162-B163+B164)</f>
        <v>0</v>
      </c>
      <c r="C165" s="102">
        <f>SUM(C158+C159+C160+C161-C162-C163+C164)</f>
        <v>0</v>
      </c>
      <c r="D165" s="102">
        <f>SUM(D158+D159+D160+D161-D162-D163+D164)</f>
        <v>0</v>
      </c>
      <c r="E165" s="102">
        <f>SUM(E158+E159+E160+E161-E162-E163+E164)</f>
        <v>0</v>
      </c>
      <c r="F165" s="117"/>
      <c r="G165" s="196"/>
      <c r="H165" s="197"/>
      <c r="I165" s="197"/>
      <c r="J165" s="197"/>
      <c r="K165" s="197"/>
      <c r="L165" s="197"/>
      <c r="M165" s="197"/>
      <c r="N165" s="197"/>
      <c r="O165" s="198"/>
      <c r="P165" s="135"/>
      <c r="Q165" s="135"/>
      <c r="R165" s="81" t="str">
        <f t="shared" si="26"/>
        <v>I alt uden OH</v>
      </c>
      <c r="S165" s="96">
        <f t="shared" si="27"/>
        <v>0</v>
      </c>
      <c r="T165" s="141"/>
      <c r="U165" s="79"/>
    </row>
    <row r="166" spans="1:25" ht="15.75" thickBot="1" x14ac:dyDescent="0.3">
      <c r="A166" s="58" t="s">
        <v>1</v>
      </c>
      <c r="B166" s="104"/>
      <c r="C166" s="57"/>
      <c r="D166" s="104"/>
      <c r="E166" s="105">
        <f>SUM(B166:D166)</f>
        <v>0</v>
      </c>
      <c r="F166" s="48"/>
      <c r="G166" s="196"/>
      <c r="H166" s="197"/>
      <c r="I166" s="197"/>
      <c r="J166" s="197"/>
      <c r="K166" s="197"/>
      <c r="L166" s="197"/>
      <c r="M166" s="197"/>
      <c r="N166" s="197"/>
      <c r="O166" s="198"/>
      <c r="P166" s="135"/>
      <c r="Q166" s="135"/>
      <c r="R166" s="78" t="str">
        <f t="shared" si="26"/>
        <v>OH</v>
      </c>
      <c r="S166" s="96">
        <f t="shared" si="27"/>
        <v>0</v>
      </c>
      <c r="T166" s="140"/>
      <c r="U166" s="82"/>
    </row>
    <row r="167" spans="1:25" ht="15.75" thickBot="1" x14ac:dyDescent="0.3">
      <c r="A167" s="107" t="s">
        <v>0</v>
      </c>
      <c r="B167" s="108">
        <f>SUM(B165:B166)</f>
        <v>0</v>
      </c>
      <c r="C167" s="108">
        <f>SUM(C165:C166)</f>
        <v>0</v>
      </c>
      <c r="D167" s="108">
        <f>SUM(D165:D166)</f>
        <v>0</v>
      </c>
      <c r="E167" s="108">
        <f>SUM(E165:E166)</f>
        <v>0</v>
      </c>
      <c r="F167" s="109"/>
      <c r="G167" s="199"/>
      <c r="H167" s="200"/>
      <c r="I167" s="200"/>
      <c r="J167" s="200"/>
      <c r="K167" s="200"/>
      <c r="L167" s="200"/>
      <c r="M167" s="200"/>
      <c r="N167" s="200"/>
      <c r="O167" s="201"/>
      <c r="P167" s="135"/>
      <c r="Q167" s="135"/>
      <c r="R167" s="84" t="str">
        <f t="shared" si="26"/>
        <v>I alt</v>
      </c>
      <c r="S167" s="96">
        <f t="shared" si="27"/>
        <v>0</v>
      </c>
      <c r="U167" s="83"/>
    </row>
    <row r="168" spans="1:25" ht="15" x14ac:dyDescent="0.25">
      <c r="A168" s="59"/>
      <c r="B168" s="60"/>
      <c r="C168" s="60"/>
      <c r="D168" s="61" t="s">
        <v>63</v>
      </c>
      <c r="E168" s="100" t="e">
        <f>(B167/E167)</f>
        <v>#DIV/0!</v>
      </c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V168" s="77" t="s">
        <v>50</v>
      </c>
      <c r="W168" s="77" t="s">
        <v>46</v>
      </c>
      <c r="X168" s="91" t="s">
        <v>51</v>
      </c>
    </row>
    <row r="169" spans="1:25" ht="15" x14ac:dyDescent="0.25">
      <c r="A169" s="125" t="s">
        <v>68</v>
      </c>
      <c r="B169" s="126" t="e">
        <f>E167/$E$15</f>
        <v>#DIV/0!</v>
      </c>
      <c r="C169" s="60"/>
      <c r="D169" s="65" t="s">
        <v>83</v>
      </c>
      <c r="E169" s="100" t="e">
        <f>(E166/E165)</f>
        <v>#DIV/0!</v>
      </c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U169" s="78" t="str">
        <f>A169</f>
        <v>Andel af totalbudget</v>
      </c>
      <c r="V169" s="85">
        <f>IFERROR((B167/B166)*100,0)</f>
        <v>0</v>
      </c>
      <c r="W169" s="85">
        <f>IFERROR((C167/C166)*100,0)</f>
        <v>0</v>
      </c>
      <c r="X169" s="85">
        <f>IFERROR((D167/D166)*100,0)</f>
        <v>0</v>
      </c>
    </row>
    <row r="170" spans="1:25" ht="15" x14ac:dyDescent="0.25">
      <c r="A170" s="124"/>
      <c r="B170" s="127"/>
      <c r="D170" s="177"/>
      <c r="E170" s="173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U170" s="78"/>
      <c r="V170" s="85"/>
      <c r="W170" s="85"/>
      <c r="X170" s="85"/>
    </row>
    <row r="171" spans="1:25" x14ac:dyDescent="0.2">
      <c r="U171" t="s">
        <v>48</v>
      </c>
      <c r="V171" s="86" t="e">
        <f>E168/E$15*100</f>
        <v>#DIV/0!</v>
      </c>
      <c r="W171" s="87"/>
      <c r="X171" s="73"/>
      <c r="Y171" s="88" t="e">
        <f>V171</f>
        <v>#DIV/0!</v>
      </c>
    </row>
    <row r="172" spans="1:25" ht="15" x14ac:dyDescent="0.25">
      <c r="A172" s="51" t="s">
        <v>76</v>
      </c>
      <c r="B172" s="1"/>
      <c r="C172" s="52"/>
      <c r="D172" s="53"/>
      <c r="E172" s="2"/>
    </row>
    <row r="173" spans="1:25" ht="15" x14ac:dyDescent="0.25">
      <c r="A173" s="51"/>
      <c r="B173" s="53"/>
      <c r="C173" s="53"/>
      <c r="D173" s="53"/>
      <c r="E173" s="54"/>
      <c r="S173" s="99"/>
      <c r="T173" s="138"/>
    </row>
    <row r="174" spans="1:25" ht="15.75" thickBot="1" x14ac:dyDescent="0.3">
      <c r="A174" s="68"/>
      <c r="B174" s="44" t="s">
        <v>86</v>
      </c>
      <c r="C174" s="44" t="s">
        <v>3</v>
      </c>
      <c r="D174" s="44" t="s">
        <v>4</v>
      </c>
      <c r="E174" s="44" t="s">
        <v>0</v>
      </c>
      <c r="F174" s="45" t="s">
        <v>17</v>
      </c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75"/>
      <c r="S174" s="77" t="s">
        <v>64</v>
      </c>
      <c r="T174" s="139" t="s">
        <v>47</v>
      </c>
      <c r="U174" s="77"/>
      <c r="X174" s="77"/>
    </row>
    <row r="175" spans="1:25" ht="15" x14ac:dyDescent="0.25">
      <c r="A175" s="9" t="s">
        <v>69</v>
      </c>
      <c r="B175" s="101"/>
      <c r="C175" s="101"/>
      <c r="D175" s="101"/>
      <c r="E175" s="102">
        <f>SUM(B175:D175)</f>
        <v>0</v>
      </c>
      <c r="F175" s="55"/>
      <c r="G175" s="193"/>
      <c r="H175" s="194"/>
      <c r="I175" s="194"/>
      <c r="J175" s="194"/>
      <c r="K175" s="194"/>
      <c r="L175" s="194"/>
      <c r="M175" s="194"/>
      <c r="N175" s="194"/>
      <c r="O175" s="195"/>
      <c r="P175" s="135"/>
      <c r="Q175" s="135"/>
      <c r="R175" s="78" t="str">
        <f>A175</f>
        <v>Lønomkostninger</v>
      </c>
      <c r="S175" s="110">
        <f>IFERROR(B175*100/E175,0)</f>
        <v>0</v>
      </c>
      <c r="T175" s="96">
        <f>IFERROR(E175/F175,0)</f>
        <v>0</v>
      </c>
      <c r="U175" s="79"/>
    </row>
    <row r="176" spans="1:25" ht="15" x14ac:dyDescent="0.25">
      <c r="A176" s="9" t="s">
        <v>5</v>
      </c>
      <c r="B176" s="101"/>
      <c r="C176" s="101"/>
      <c r="D176" s="101"/>
      <c r="E176" s="102">
        <f>SUM(B176:D176)</f>
        <v>0</v>
      </c>
      <c r="F176" s="56"/>
      <c r="G176" s="196"/>
      <c r="H176" s="197"/>
      <c r="I176" s="197"/>
      <c r="J176" s="197"/>
      <c r="K176" s="197"/>
      <c r="L176" s="197"/>
      <c r="M176" s="197"/>
      <c r="N176" s="197"/>
      <c r="O176" s="198"/>
      <c r="P176" s="135"/>
      <c r="Q176" s="135"/>
      <c r="R176" s="78" t="str">
        <f t="shared" ref="R176:R184" si="29">A176</f>
        <v>Ekstern bistand</v>
      </c>
      <c r="S176" s="96">
        <f t="shared" ref="S176:S184" si="30">IFERROR(B176*100/E176,0)</f>
        <v>0</v>
      </c>
      <c r="T176" s="140"/>
      <c r="U176" s="79"/>
    </row>
    <row r="177" spans="1:25" ht="15" x14ac:dyDescent="0.25">
      <c r="A177" s="9" t="s">
        <v>71</v>
      </c>
      <c r="B177" s="101"/>
      <c r="C177" s="101"/>
      <c r="D177" s="101"/>
      <c r="E177" s="102">
        <f>SUM(B177:D177)</f>
        <v>0</v>
      </c>
      <c r="F177" s="56"/>
      <c r="G177" s="196"/>
      <c r="H177" s="197"/>
      <c r="I177" s="197"/>
      <c r="J177" s="197"/>
      <c r="K177" s="197"/>
      <c r="L177" s="197"/>
      <c r="M177" s="197"/>
      <c r="N177" s="197"/>
      <c r="O177" s="198"/>
      <c r="P177" s="135"/>
      <c r="Q177" s="135"/>
      <c r="R177" s="78" t="str">
        <f t="shared" si="29"/>
        <v>Øvrige omkostninger</v>
      </c>
      <c r="S177" s="96">
        <f t="shared" si="30"/>
        <v>0</v>
      </c>
      <c r="T177" s="140"/>
      <c r="U177" s="79"/>
    </row>
    <row r="178" spans="1:25" ht="15" x14ac:dyDescent="0.25">
      <c r="A178" s="9" t="s">
        <v>53</v>
      </c>
      <c r="B178" s="101"/>
      <c r="C178" s="101"/>
      <c r="D178" s="101"/>
      <c r="E178" s="102">
        <f t="shared" ref="E178:E181" si="31">SUM(B178:D178)</f>
        <v>0</v>
      </c>
      <c r="F178" s="56"/>
      <c r="G178" s="196"/>
      <c r="H178" s="197"/>
      <c r="I178" s="197"/>
      <c r="J178" s="197"/>
      <c r="K178" s="197"/>
      <c r="L178" s="197"/>
      <c r="M178" s="197"/>
      <c r="N178" s="197"/>
      <c r="O178" s="198"/>
      <c r="P178" s="135"/>
      <c r="Q178" s="135"/>
      <c r="R178" s="128" t="str">
        <f t="shared" si="29"/>
        <v>Apparatur/udstyr</v>
      </c>
      <c r="S178" s="96">
        <f t="shared" si="30"/>
        <v>0</v>
      </c>
      <c r="T178" s="140"/>
      <c r="U178" s="79"/>
    </row>
    <row r="179" spans="1:25" ht="15" x14ac:dyDescent="0.25">
      <c r="A179" s="9" t="s">
        <v>2</v>
      </c>
      <c r="B179" s="103"/>
      <c r="C179" s="103"/>
      <c r="D179" s="103"/>
      <c r="E179" s="102">
        <f t="shared" si="31"/>
        <v>0</v>
      </c>
      <c r="F179" s="56"/>
      <c r="G179" s="196"/>
      <c r="H179" s="197"/>
      <c r="I179" s="197"/>
      <c r="J179" s="197"/>
      <c r="K179" s="197"/>
      <c r="L179" s="197"/>
      <c r="M179" s="197"/>
      <c r="N179" s="197"/>
      <c r="O179" s="198"/>
      <c r="P179" s="135"/>
      <c r="Q179" s="135"/>
      <c r="R179" s="128" t="str">
        <f t="shared" si="29"/>
        <v>Scrap-værdi</v>
      </c>
      <c r="S179" s="96">
        <f t="shared" si="30"/>
        <v>0</v>
      </c>
      <c r="T179" s="140"/>
      <c r="U179" s="79"/>
    </row>
    <row r="180" spans="1:25" ht="15" x14ac:dyDescent="0.25">
      <c r="A180" s="9" t="s">
        <v>18</v>
      </c>
      <c r="B180" s="103"/>
      <c r="C180" s="103"/>
      <c r="D180" s="103"/>
      <c r="E180" s="102">
        <f t="shared" si="31"/>
        <v>0</v>
      </c>
      <c r="F180" s="56"/>
      <c r="G180" s="196"/>
      <c r="H180" s="197"/>
      <c r="I180" s="197"/>
      <c r="J180" s="197"/>
      <c r="K180" s="197"/>
      <c r="L180" s="197"/>
      <c r="M180" s="197"/>
      <c r="N180" s="197"/>
      <c r="O180" s="198"/>
      <c r="P180" s="135"/>
      <c r="Q180" s="135"/>
      <c r="R180" s="78" t="str">
        <f t="shared" si="29"/>
        <v>Evt. indtægter</v>
      </c>
      <c r="S180" s="96">
        <f t="shared" si="30"/>
        <v>0</v>
      </c>
      <c r="T180" s="140"/>
      <c r="U180" s="79"/>
    </row>
    <row r="181" spans="1:25" ht="15.75" thickBot="1" x14ac:dyDescent="0.3">
      <c r="A181" s="43" t="s">
        <v>70</v>
      </c>
      <c r="B181" s="104"/>
      <c r="C181" s="104"/>
      <c r="D181" s="104"/>
      <c r="E181" s="105">
        <f t="shared" si="31"/>
        <v>0</v>
      </c>
      <c r="F181" s="48"/>
      <c r="G181" s="196"/>
      <c r="H181" s="197"/>
      <c r="I181" s="197"/>
      <c r="J181" s="197"/>
      <c r="K181" s="197"/>
      <c r="L181" s="197"/>
      <c r="M181" s="197"/>
      <c r="N181" s="197"/>
      <c r="O181" s="198"/>
      <c r="P181" s="135"/>
      <c r="Q181" s="135"/>
      <c r="R181" s="78" t="str">
        <f t="shared" si="29"/>
        <v>Revision</v>
      </c>
      <c r="S181" s="96">
        <f t="shared" si="30"/>
        <v>0</v>
      </c>
      <c r="T181" s="140"/>
      <c r="U181" s="79"/>
    </row>
    <row r="182" spans="1:25" ht="15" x14ac:dyDescent="0.25">
      <c r="A182" s="38" t="s">
        <v>35</v>
      </c>
      <c r="B182" s="102">
        <f>SUM(B175+B176+B177+B178-B179-B180+B181)</f>
        <v>0</v>
      </c>
      <c r="C182" s="102">
        <f>SUM(C175+C176+C177+C178-C179-C180+C181)</f>
        <v>0</v>
      </c>
      <c r="D182" s="102">
        <f>SUM(D175+D176+D177+D178-D179-D180+D181)</f>
        <v>0</v>
      </c>
      <c r="E182" s="102">
        <f>SUM(E175+E176+E177+E178-E179-E180+E181)</f>
        <v>0</v>
      </c>
      <c r="F182" s="117"/>
      <c r="G182" s="196"/>
      <c r="H182" s="197"/>
      <c r="I182" s="197"/>
      <c r="J182" s="197"/>
      <c r="K182" s="197"/>
      <c r="L182" s="197"/>
      <c r="M182" s="197"/>
      <c r="N182" s="197"/>
      <c r="O182" s="198"/>
      <c r="P182" s="135"/>
      <c r="Q182" s="135"/>
      <c r="R182" s="81" t="str">
        <f t="shared" si="29"/>
        <v>I alt uden OH</v>
      </c>
      <c r="S182" s="96">
        <f t="shared" si="30"/>
        <v>0</v>
      </c>
      <c r="T182" s="141"/>
      <c r="U182" s="79"/>
    </row>
    <row r="183" spans="1:25" ht="15.75" thickBot="1" x14ac:dyDescent="0.3">
      <c r="A183" s="58" t="s">
        <v>1</v>
      </c>
      <c r="B183" s="104"/>
      <c r="C183" s="57"/>
      <c r="D183" s="104"/>
      <c r="E183" s="105">
        <f>SUM(B183:D183)</f>
        <v>0</v>
      </c>
      <c r="F183" s="48"/>
      <c r="G183" s="196"/>
      <c r="H183" s="197"/>
      <c r="I183" s="197"/>
      <c r="J183" s="197"/>
      <c r="K183" s="197"/>
      <c r="L183" s="197"/>
      <c r="M183" s="197"/>
      <c r="N183" s="197"/>
      <c r="O183" s="198"/>
      <c r="P183" s="135"/>
      <c r="Q183" s="135"/>
      <c r="R183" s="78" t="str">
        <f t="shared" si="29"/>
        <v>OH</v>
      </c>
      <c r="S183" s="96">
        <f t="shared" si="30"/>
        <v>0</v>
      </c>
      <c r="T183" s="140"/>
      <c r="U183" s="82"/>
    </row>
    <row r="184" spans="1:25" ht="15.75" thickBot="1" x14ac:dyDescent="0.3">
      <c r="A184" s="107" t="s">
        <v>0</v>
      </c>
      <c r="B184" s="108">
        <f>SUM(B182:B183)</f>
        <v>0</v>
      </c>
      <c r="C184" s="108">
        <f>SUM(C182:C183)</f>
        <v>0</v>
      </c>
      <c r="D184" s="108">
        <f>SUM(D182:D183)</f>
        <v>0</v>
      </c>
      <c r="E184" s="108">
        <f>SUM(E182:E183)</f>
        <v>0</v>
      </c>
      <c r="F184" s="109"/>
      <c r="G184" s="199"/>
      <c r="H184" s="200"/>
      <c r="I184" s="200"/>
      <c r="J184" s="200"/>
      <c r="K184" s="200"/>
      <c r="L184" s="200"/>
      <c r="M184" s="200"/>
      <c r="N184" s="200"/>
      <c r="O184" s="201"/>
      <c r="P184" s="135"/>
      <c r="Q184" s="135"/>
      <c r="R184" s="84" t="str">
        <f t="shared" si="29"/>
        <v>I alt</v>
      </c>
      <c r="S184" s="96">
        <f t="shared" si="30"/>
        <v>0</v>
      </c>
      <c r="U184" s="83"/>
    </row>
    <row r="185" spans="1:25" ht="15" x14ac:dyDescent="0.25">
      <c r="A185" s="59"/>
      <c r="B185" s="60"/>
      <c r="C185" s="60"/>
      <c r="D185" s="61" t="s">
        <v>63</v>
      </c>
      <c r="E185" s="100" t="e">
        <f>(B184/E184)</f>
        <v>#DIV/0!</v>
      </c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V185" s="77" t="s">
        <v>50</v>
      </c>
      <c r="W185" s="77" t="s">
        <v>46</v>
      </c>
      <c r="X185" s="91" t="s">
        <v>51</v>
      </c>
    </row>
    <row r="186" spans="1:25" ht="15" x14ac:dyDescent="0.25">
      <c r="A186" s="125" t="s">
        <v>68</v>
      </c>
      <c r="B186" s="126" t="e">
        <f>E184/$E$15</f>
        <v>#DIV/0!</v>
      </c>
      <c r="C186" s="60"/>
      <c r="D186" s="65" t="s">
        <v>83</v>
      </c>
      <c r="E186" s="100" t="e">
        <f>(E183/E182)</f>
        <v>#DIV/0!</v>
      </c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U186" s="78" t="str">
        <f>A186</f>
        <v>Andel af totalbudget</v>
      </c>
      <c r="V186" s="85">
        <f>IFERROR((B184/B183)*100,0)</f>
        <v>0</v>
      </c>
      <c r="W186" s="85">
        <f>IFERROR((C184/C183)*100,0)</f>
        <v>0</v>
      </c>
      <c r="X186" s="85">
        <f>IFERROR((D184/D183)*100,0)</f>
        <v>0</v>
      </c>
    </row>
    <row r="187" spans="1:25" ht="15" x14ac:dyDescent="0.25">
      <c r="A187" s="124"/>
      <c r="B187" s="127"/>
      <c r="D187" s="177"/>
      <c r="E187" s="173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U187" s="78"/>
      <c r="V187" s="85"/>
      <c r="W187" s="85"/>
      <c r="X187" s="85"/>
    </row>
    <row r="188" spans="1:25" ht="15" x14ac:dyDescent="0.25">
      <c r="D188" s="106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U188" s="78"/>
      <c r="V188" s="85"/>
      <c r="W188" s="85"/>
      <c r="X188" s="85"/>
    </row>
    <row r="189" spans="1:25" ht="15" x14ac:dyDescent="0.25">
      <c r="A189" s="63"/>
      <c r="B189" s="151"/>
      <c r="C189" s="151"/>
      <c r="D189" s="152"/>
      <c r="E189" s="153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154"/>
      <c r="S189" s="79"/>
      <c r="U189" s="78">
        <f>A189</f>
        <v>0</v>
      </c>
      <c r="V189" s="85">
        <f>IFERROR(B184/(B176+B175)*100,0)</f>
        <v>0</v>
      </c>
      <c r="W189" s="85">
        <f>IFERROR(C184/(C176+C175)*100,0)</f>
        <v>0</v>
      </c>
      <c r="X189" s="85">
        <f>IFERROR(D184/(D176+D175)*100,0)</f>
        <v>0</v>
      </c>
    </row>
    <row r="190" spans="1:25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154"/>
      <c r="S190" s="79"/>
      <c r="U190" t="s">
        <v>48</v>
      </c>
      <c r="V190" s="86" t="e">
        <f>E185/E$15*100</f>
        <v>#DIV/0!</v>
      </c>
      <c r="W190" s="87"/>
      <c r="X190" s="73"/>
      <c r="Y190" s="88" t="e">
        <f>V190</f>
        <v>#DIV/0!</v>
      </c>
    </row>
    <row r="191" spans="1:25" ht="15" x14ac:dyDescent="0.25">
      <c r="A191" s="155"/>
      <c r="B191" s="156"/>
      <c r="C191" s="157"/>
      <c r="D191" s="155"/>
      <c r="E191" s="156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154"/>
      <c r="S191" s="79"/>
    </row>
    <row r="192" spans="1:25" ht="15" x14ac:dyDescent="0.25">
      <c r="A192" s="155"/>
      <c r="B192" s="158"/>
      <c r="C192" s="155"/>
      <c r="D192" s="155"/>
      <c r="E192" s="159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154"/>
      <c r="S192" s="79"/>
    </row>
    <row r="193" spans="1:24" ht="15" x14ac:dyDescent="0.25">
      <c r="A193" s="155"/>
      <c r="B193" s="155"/>
      <c r="C193" s="155"/>
      <c r="D193" s="155"/>
      <c r="E193" s="157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154"/>
      <c r="S193" s="145"/>
      <c r="T193" s="138"/>
    </row>
    <row r="194" spans="1:24" ht="15" x14ac:dyDescent="0.25">
      <c r="A194" s="160"/>
      <c r="B194" s="146"/>
      <c r="C194" s="146"/>
      <c r="D194" s="146"/>
      <c r="E194" s="146"/>
      <c r="F194" s="146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154"/>
      <c r="S194" s="147"/>
      <c r="T194" s="139"/>
      <c r="U194" s="77"/>
      <c r="X194" s="77"/>
    </row>
    <row r="195" spans="1:24" ht="15" x14ac:dyDescent="0.25">
      <c r="A195" s="21"/>
      <c r="B195" s="161"/>
      <c r="C195" s="161"/>
      <c r="D195" s="161"/>
      <c r="E195" s="162"/>
      <c r="F195" s="148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  <c r="R195" s="163"/>
      <c r="S195" s="164"/>
      <c r="T195" s="96"/>
      <c r="U195" s="79"/>
    </row>
    <row r="196" spans="1:24" ht="15" x14ac:dyDescent="0.25">
      <c r="A196" s="21"/>
      <c r="B196" s="161"/>
      <c r="C196" s="161"/>
      <c r="D196" s="161"/>
      <c r="E196" s="162"/>
      <c r="F196" s="165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63"/>
      <c r="S196" s="140"/>
      <c r="T196" s="140"/>
      <c r="U196" s="79"/>
    </row>
    <row r="197" spans="1:24" ht="15" x14ac:dyDescent="0.25">
      <c r="A197" s="21"/>
      <c r="B197" s="161"/>
      <c r="C197" s="161"/>
      <c r="D197" s="161"/>
      <c r="E197" s="162"/>
      <c r="F197" s="165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63"/>
      <c r="S197" s="140"/>
      <c r="T197" s="140"/>
      <c r="U197" s="79"/>
    </row>
    <row r="198" spans="1:24" ht="15" x14ac:dyDescent="0.25">
      <c r="A198" s="21"/>
      <c r="B198" s="161"/>
      <c r="C198" s="161"/>
      <c r="D198" s="161"/>
      <c r="E198" s="162"/>
      <c r="F198" s="165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  <c r="R198" s="166"/>
      <c r="S198" s="140"/>
      <c r="T198" s="140"/>
      <c r="U198" s="79"/>
    </row>
    <row r="199" spans="1:24" ht="15" x14ac:dyDescent="0.25">
      <c r="A199" s="21"/>
      <c r="B199" s="167"/>
      <c r="C199" s="167"/>
      <c r="D199" s="167"/>
      <c r="E199" s="162"/>
      <c r="F199" s="165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66"/>
      <c r="S199" s="140"/>
      <c r="T199" s="140"/>
      <c r="U199" s="79"/>
    </row>
    <row r="200" spans="1:24" ht="15" x14ac:dyDescent="0.25">
      <c r="A200" s="21"/>
      <c r="B200" s="167"/>
      <c r="C200" s="167"/>
      <c r="D200" s="167"/>
      <c r="E200" s="162"/>
      <c r="F200" s="165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  <c r="R200" s="163"/>
      <c r="S200" s="140"/>
      <c r="T200" s="140"/>
      <c r="U200" s="79"/>
    </row>
    <row r="201" spans="1:24" ht="15" x14ac:dyDescent="0.25">
      <c r="A201" s="21"/>
      <c r="B201" s="161"/>
      <c r="C201" s="161"/>
      <c r="D201" s="161"/>
      <c r="E201" s="162"/>
      <c r="F201" s="165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63"/>
      <c r="S201" s="140"/>
      <c r="T201" s="140"/>
      <c r="U201" s="79"/>
    </row>
    <row r="202" spans="1:24" ht="15" x14ac:dyDescent="0.25">
      <c r="A202" s="168"/>
      <c r="B202" s="162"/>
      <c r="C202" s="162"/>
      <c r="D202" s="162"/>
      <c r="E202" s="162"/>
      <c r="F202" s="169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84"/>
      <c r="S202" s="140"/>
      <c r="T202" s="141"/>
      <c r="U202" s="79"/>
    </row>
    <row r="203" spans="1:24" ht="15" x14ac:dyDescent="0.25">
      <c r="A203" s="149"/>
      <c r="B203" s="161"/>
      <c r="C203" s="170"/>
      <c r="D203" s="161"/>
      <c r="E203" s="162"/>
      <c r="F203" s="165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63"/>
      <c r="S203" s="140"/>
      <c r="T203" s="140"/>
      <c r="U203" s="82"/>
    </row>
    <row r="204" spans="1:24" ht="15" x14ac:dyDescent="0.25">
      <c r="A204" s="171"/>
      <c r="B204" s="162"/>
      <c r="C204" s="162"/>
      <c r="D204" s="162"/>
      <c r="E204" s="162"/>
      <c r="F204" s="165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  <c r="R204" s="84"/>
      <c r="S204" s="140"/>
      <c r="U204" s="83"/>
    </row>
    <row r="205" spans="1:24" ht="15" x14ac:dyDescent="0.25">
      <c r="A205" s="59"/>
      <c r="B205" s="172"/>
      <c r="C205" s="172"/>
      <c r="D205" s="150"/>
      <c r="E205" s="173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154"/>
      <c r="S205" s="79"/>
      <c r="V205" s="77" t="s">
        <v>50</v>
      </c>
      <c r="W205" s="77" t="s">
        <v>46</v>
      </c>
      <c r="X205" s="91" t="s">
        <v>51</v>
      </c>
    </row>
    <row r="206" spans="1:24" ht="15" x14ac:dyDescent="0.25">
      <c r="A206" s="125"/>
      <c r="B206" s="174"/>
      <c r="C206" s="172"/>
      <c r="D206" s="150"/>
      <c r="E206" s="173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154"/>
      <c r="S206" s="79"/>
      <c r="U206" s="78">
        <f>A206</f>
        <v>0</v>
      </c>
      <c r="V206" s="85">
        <f>IFERROR((B204/B203)*100,0)</f>
        <v>0</v>
      </c>
      <c r="W206" s="85">
        <f>IFERROR((C204/C203)*100,0)</f>
        <v>0</v>
      </c>
      <c r="X206" s="85">
        <f>IFERROR((D204/D203)*100,0)</f>
        <v>0</v>
      </c>
    </row>
    <row r="207" spans="1:24" ht="15" x14ac:dyDescent="0.25">
      <c r="A207" s="175"/>
      <c r="B207" s="176"/>
      <c r="C207" s="21"/>
      <c r="D207" s="177"/>
      <c r="E207" s="173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154"/>
      <c r="S207" s="79"/>
      <c r="U207" s="78"/>
      <c r="V207" s="85"/>
      <c r="W207" s="85"/>
      <c r="X207" s="85"/>
    </row>
    <row r="208" spans="1:24" ht="15" x14ac:dyDescent="0.25">
      <c r="A208" s="21"/>
      <c r="B208" s="21"/>
      <c r="C208" s="21"/>
      <c r="D208" s="177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154"/>
      <c r="S208" s="79"/>
      <c r="U208" s="78"/>
      <c r="V208" s="85"/>
      <c r="W208" s="85"/>
      <c r="X208" s="85"/>
    </row>
    <row r="209" spans="1:25" ht="15" x14ac:dyDescent="0.25">
      <c r="A209" s="63"/>
      <c r="B209" s="151"/>
      <c r="C209" s="151"/>
      <c r="D209" s="152"/>
      <c r="E209" s="153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154"/>
      <c r="S209" s="79"/>
      <c r="U209" s="78">
        <f>A209</f>
        <v>0</v>
      </c>
      <c r="V209" s="85">
        <f>IFERROR(B204/(B196+B195)*100,0)</f>
        <v>0</v>
      </c>
      <c r="W209" s="85">
        <f>IFERROR(C204/(C196+C195)*100,0)</f>
        <v>0</v>
      </c>
      <c r="X209" s="85">
        <f>IFERROR(D204/(D196+D195)*100,0)</f>
        <v>0</v>
      </c>
    </row>
    <row r="210" spans="1:25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154"/>
      <c r="S210" s="79"/>
      <c r="U210" t="s">
        <v>48</v>
      </c>
      <c r="V210" s="86" t="e">
        <f>E205/E$15*100</f>
        <v>#DIV/0!</v>
      </c>
      <c r="W210" s="87"/>
      <c r="X210" s="73"/>
      <c r="Y210" s="88" t="e">
        <f>V210</f>
        <v>#DIV/0!</v>
      </c>
    </row>
    <row r="211" spans="1:25" ht="15" x14ac:dyDescent="0.25">
      <c r="A211" s="155"/>
      <c r="B211" s="156"/>
      <c r="C211" s="157"/>
      <c r="D211" s="155"/>
      <c r="E211" s="156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154"/>
      <c r="S211" s="79"/>
    </row>
    <row r="212" spans="1:25" ht="15" x14ac:dyDescent="0.25">
      <c r="A212" s="155"/>
      <c r="B212" s="158"/>
      <c r="C212" s="155"/>
      <c r="D212" s="155"/>
      <c r="E212" s="159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154"/>
      <c r="S212" s="79"/>
    </row>
    <row r="213" spans="1:25" ht="15" x14ac:dyDescent="0.25">
      <c r="A213" s="155"/>
      <c r="B213" s="155"/>
      <c r="C213" s="155"/>
      <c r="D213" s="155"/>
      <c r="E213" s="157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154"/>
      <c r="S213" s="145"/>
      <c r="T213" s="138"/>
    </row>
    <row r="214" spans="1:25" ht="15" x14ac:dyDescent="0.25">
      <c r="A214" s="160"/>
      <c r="B214" s="146"/>
      <c r="C214" s="146"/>
      <c r="D214" s="146"/>
      <c r="E214" s="146"/>
      <c r="F214" s="146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154"/>
      <c r="S214" s="147"/>
      <c r="T214" s="139"/>
      <c r="U214" s="77"/>
      <c r="X214" s="77"/>
    </row>
    <row r="215" spans="1:25" ht="15" x14ac:dyDescent="0.25">
      <c r="A215" s="21"/>
      <c r="B215" s="161"/>
      <c r="C215" s="161"/>
      <c r="D215" s="161"/>
      <c r="E215" s="162"/>
      <c r="F215" s="148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63"/>
      <c r="S215" s="164"/>
      <c r="T215" s="96"/>
      <c r="U215" s="79"/>
    </row>
    <row r="216" spans="1:25" ht="15" x14ac:dyDescent="0.25">
      <c r="A216" s="21"/>
      <c r="B216" s="161"/>
      <c r="C216" s="161"/>
      <c r="D216" s="161"/>
      <c r="E216" s="162"/>
      <c r="F216" s="165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  <c r="R216" s="163"/>
      <c r="S216" s="140"/>
      <c r="T216" s="140"/>
      <c r="U216" s="79"/>
    </row>
    <row r="217" spans="1:25" ht="15" x14ac:dyDescent="0.25">
      <c r="A217" s="21"/>
      <c r="B217" s="161"/>
      <c r="C217" s="161"/>
      <c r="D217" s="161"/>
      <c r="E217" s="162"/>
      <c r="F217" s="165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63"/>
      <c r="S217" s="140"/>
      <c r="T217" s="140"/>
      <c r="U217" s="79"/>
    </row>
    <row r="218" spans="1:25" ht="15" x14ac:dyDescent="0.25">
      <c r="A218" s="21"/>
      <c r="B218" s="161"/>
      <c r="C218" s="161"/>
      <c r="D218" s="161"/>
      <c r="E218" s="162"/>
      <c r="F218" s="165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66"/>
      <c r="S218" s="140"/>
      <c r="T218" s="140"/>
      <c r="U218" s="79"/>
    </row>
    <row r="219" spans="1:25" ht="15" x14ac:dyDescent="0.25">
      <c r="A219" s="21"/>
      <c r="B219" s="167"/>
      <c r="C219" s="167"/>
      <c r="D219" s="167"/>
      <c r="E219" s="162"/>
      <c r="F219" s="165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66"/>
      <c r="S219" s="140"/>
      <c r="T219" s="140"/>
      <c r="U219" s="79"/>
    </row>
    <row r="220" spans="1:25" ht="15" x14ac:dyDescent="0.25">
      <c r="A220" s="21"/>
      <c r="B220" s="167"/>
      <c r="C220" s="167"/>
      <c r="D220" s="167"/>
      <c r="E220" s="162"/>
      <c r="F220" s="165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  <c r="R220" s="163"/>
      <c r="S220" s="140"/>
      <c r="T220" s="140"/>
      <c r="U220" s="79"/>
    </row>
    <row r="221" spans="1:25" ht="15" x14ac:dyDescent="0.25">
      <c r="A221" s="21"/>
      <c r="B221" s="161"/>
      <c r="C221" s="161"/>
      <c r="D221" s="161"/>
      <c r="E221" s="162"/>
      <c r="F221" s="165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63"/>
      <c r="S221" s="140"/>
      <c r="T221" s="140"/>
      <c r="U221" s="79"/>
    </row>
    <row r="222" spans="1:25" ht="15" x14ac:dyDescent="0.25">
      <c r="A222" s="168"/>
      <c r="B222" s="162"/>
      <c r="C222" s="162"/>
      <c r="D222" s="162"/>
      <c r="E222" s="162"/>
      <c r="F222" s="169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  <c r="R222" s="84"/>
      <c r="S222" s="140"/>
      <c r="T222" s="141"/>
      <c r="U222" s="79"/>
    </row>
    <row r="223" spans="1:25" ht="15" x14ac:dyDescent="0.25">
      <c r="A223" s="149"/>
      <c r="B223" s="161"/>
      <c r="C223" s="170"/>
      <c r="D223" s="161"/>
      <c r="E223" s="162"/>
      <c r="F223" s="165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63"/>
      <c r="S223" s="140"/>
      <c r="T223" s="140"/>
      <c r="U223" s="82"/>
    </row>
    <row r="224" spans="1:25" ht="15" x14ac:dyDescent="0.25">
      <c r="A224" s="171"/>
      <c r="B224" s="162"/>
      <c r="C224" s="162"/>
      <c r="D224" s="162"/>
      <c r="E224" s="162"/>
      <c r="F224" s="165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84"/>
      <c r="S224" s="140"/>
      <c r="U224" s="83"/>
    </row>
    <row r="225" spans="1:25" ht="15" x14ac:dyDescent="0.25">
      <c r="A225" s="59"/>
      <c r="B225" s="172"/>
      <c r="C225" s="172"/>
      <c r="D225" s="150"/>
      <c r="E225" s="173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154"/>
      <c r="S225" s="79"/>
      <c r="V225" s="77" t="s">
        <v>50</v>
      </c>
      <c r="W225" s="77" t="s">
        <v>46</v>
      </c>
      <c r="X225" s="91" t="s">
        <v>51</v>
      </c>
    </row>
    <row r="226" spans="1:25" ht="15" x14ac:dyDescent="0.25">
      <c r="A226" s="125"/>
      <c r="B226" s="174"/>
      <c r="C226" s="172"/>
      <c r="D226" s="150"/>
      <c r="E226" s="173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154"/>
      <c r="S226" s="79"/>
      <c r="U226" s="78">
        <f>A226</f>
        <v>0</v>
      </c>
      <c r="V226" s="85">
        <f>IFERROR((B224/B223)*100,0)</f>
        <v>0</v>
      </c>
      <c r="W226" s="85">
        <f>IFERROR((C224/C223)*100,0)</f>
        <v>0</v>
      </c>
      <c r="X226" s="85">
        <f>IFERROR((D224/D223)*100,0)</f>
        <v>0</v>
      </c>
    </row>
    <row r="227" spans="1:25" ht="15" x14ac:dyDescent="0.25">
      <c r="A227" s="175"/>
      <c r="B227" s="176"/>
      <c r="C227" s="21"/>
      <c r="D227" s="177"/>
      <c r="E227" s="173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154"/>
      <c r="S227" s="79"/>
      <c r="U227" s="78"/>
      <c r="V227" s="85"/>
      <c r="W227" s="85"/>
      <c r="X227" s="85"/>
    </row>
    <row r="228" spans="1:25" ht="15" x14ac:dyDescent="0.25">
      <c r="A228" s="21"/>
      <c r="B228" s="21"/>
      <c r="C228" s="21"/>
      <c r="D228" s="177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154"/>
      <c r="S228" s="79"/>
      <c r="U228" s="78"/>
      <c r="V228" s="85"/>
      <c r="W228" s="85"/>
      <c r="X228" s="85"/>
    </row>
    <row r="229" spans="1:25" ht="15" x14ac:dyDescent="0.25">
      <c r="A229" s="63"/>
      <c r="B229" s="151"/>
      <c r="C229" s="151"/>
      <c r="D229" s="152"/>
      <c r="E229" s="153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154"/>
      <c r="S229" s="79"/>
      <c r="U229" s="78">
        <f>A229</f>
        <v>0</v>
      </c>
      <c r="V229" s="85">
        <f>IFERROR(B224/(B216+B215)*100,0)</f>
        <v>0</v>
      </c>
      <c r="W229" s="85">
        <f>IFERROR(C224/(C216+C215)*100,0)</f>
        <v>0</v>
      </c>
      <c r="X229" s="85">
        <f>IFERROR(D224/(D216+D215)*100,0)</f>
        <v>0</v>
      </c>
    </row>
    <row r="230" spans="1:25" ht="15" x14ac:dyDescent="0.25">
      <c r="A230" s="21"/>
      <c r="B230" s="178"/>
      <c r="C230" s="178"/>
      <c r="D230" s="178"/>
      <c r="E230" s="179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154"/>
      <c r="S230" s="79"/>
      <c r="U230" t="s">
        <v>48</v>
      </c>
      <c r="V230" s="86" t="e">
        <f>E225/E$15*100</f>
        <v>#DIV/0!</v>
      </c>
      <c r="W230" s="87"/>
      <c r="X230" s="73"/>
      <c r="Y230" s="88" t="e">
        <f>V230</f>
        <v>#DIV/0!</v>
      </c>
    </row>
    <row r="231" spans="1:25" ht="15" x14ac:dyDescent="0.25">
      <c r="A231" s="155"/>
      <c r="B231" s="156"/>
      <c r="C231" s="157"/>
      <c r="D231" s="155"/>
      <c r="E231" s="156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154"/>
      <c r="S231" s="79"/>
    </row>
    <row r="232" spans="1:25" ht="15" x14ac:dyDescent="0.25">
      <c r="A232" s="155"/>
      <c r="B232" s="158"/>
      <c r="C232" s="155"/>
      <c r="D232" s="155"/>
      <c r="E232" s="159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154"/>
      <c r="S232" s="79"/>
    </row>
    <row r="233" spans="1:25" ht="15" x14ac:dyDescent="0.25">
      <c r="A233" s="155"/>
      <c r="B233" s="155"/>
      <c r="C233" s="155"/>
      <c r="D233" s="155"/>
      <c r="E233" s="157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154"/>
      <c r="S233" s="145"/>
      <c r="T233" s="138"/>
    </row>
    <row r="234" spans="1:25" ht="15" x14ac:dyDescent="0.25">
      <c r="A234" s="160"/>
      <c r="B234" s="146"/>
      <c r="C234" s="146"/>
      <c r="D234" s="146"/>
      <c r="E234" s="146"/>
      <c r="F234" s="146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154"/>
      <c r="S234" s="147"/>
      <c r="T234" s="139"/>
      <c r="U234" s="77"/>
      <c r="X234" s="77"/>
    </row>
    <row r="235" spans="1:25" ht="15" x14ac:dyDescent="0.25">
      <c r="A235" s="21"/>
      <c r="B235" s="161"/>
      <c r="C235" s="161"/>
      <c r="D235" s="161"/>
      <c r="E235" s="162"/>
      <c r="F235" s="148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63"/>
      <c r="S235" s="164"/>
      <c r="T235" s="96"/>
      <c r="U235" s="79"/>
    </row>
    <row r="236" spans="1:25" ht="15" x14ac:dyDescent="0.25">
      <c r="A236" s="21"/>
      <c r="B236" s="161"/>
      <c r="C236" s="161"/>
      <c r="D236" s="161"/>
      <c r="E236" s="162"/>
      <c r="F236" s="165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63"/>
      <c r="S236" s="140"/>
      <c r="T236" s="140"/>
      <c r="U236" s="79"/>
    </row>
    <row r="237" spans="1:25" ht="15" x14ac:dyDescent="0.25">
      <c r="A237" s="21"/>
      <c r="B237" s="161"/>
      <c r="C237" s="161"/>
      <c r="D237" s="161"/>
      <c r="E237" s="162"/>
      <c r="F237" s="165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63"/>
      <c r="S237" s="140"/>
      <c r="T237" s="140"/>
      <c r="U237" s="79"/>
    </row>
    <row r="238" spans="1:25" ht="15" x14ac:dyDescent="0.25">
      <c r="A238" s="21"/>
      <c r="B238" s="161"/>
      <c r="C238" s="161"/>
      <c r="D238" s="161"/>
      <c r="E238" s="162"/>
      <c r="F238" s="165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66"/>
      <c r="S238" s="140"/>
      <c r="T238" s="140"/>
      <c r="U238" s="79"/>
    </row>
    <row r="239" spans="1:25" ht="15" x14ac:dyDescent="0.25">
      <c r="A239" s="21"/>
      <c r="B239" s="167"/>
      <c r="C239" s="167"/>
      <c r="D239" s="167"/>
      <c r="E239" s="162"/>
      <c r="F239" s="165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66"/>
      <c r="S239" s="140"/>
      <c r="T239" s="140"/>
      <c r="U239" s="79"/>
    </row>
    <row r="240" spans="1:25" ht="15" x14ac:dyDescent="0.25">
      <c r="A240" s="21"/>
      <c r="B240" s="167"/>
      <c r="C240" s="167"/>
      <c r="D240" s="167"/>
      <c r="E240" s="162"/>
      <c r="F240" s="165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  <c r="R240" s="163"/>
      <c r="S240" s="140"/>
      <c r="T240" s="140"/>
      <c r="U240" s="79"/>
    </row>
    <row r="241" spans="1:25" ht="15" x14ac:dyDescent="0.25">
      <c r="A241" s="21"/>
      <c r="B241" s="161"/>
      <c r="C241" s="161"/>
      <c r="D241" s="161"/>
      <c r="E241" s="162"/>
      <c r="F241" s="165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63"/>
      <c r="S241" s="140"/>
      <c r="T241" s="140"/>
      <c r="U241" s="79"/>
    </row>
    <row r="242" spans="1:25" ht="15" x14ac:dyDescent="0.25">
      <c r="A242" s="168"/>
      <c r="B242" s="162"/>
      <c r="C242" s="162"/>
      <c r="D242" s="162"/>
      <c r="E242" s="162"/>
      <c r="F242" s="169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84"/>
      <c r="S242" s="140"/>
      <c r="T242" s="141"/>
      <c r="U242" s="79"/>
    </row>
    <row r="243" spans="1:25" ht="15" x14ac:dyDescent="0.25">
      <c r="A243" s="149"/>
      <c r="B243" s="161"/>
      <c r="C243" s="170"/>
      <c r="D243" s="161"/>
      <c r="E243" s="162"/>
      <c r="F243" s="165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63"/>
      <c r="S243" s="140"/>
      <c r="T243" s="140"/>
      <c r="U243" s="82"/>
    </row>
    <row r="244" spans="1:25" ht="15" x14ac:dyDescent="0.25">
      <c r="A244" s="171"/>
      <c r="B244" s="162"/>
      <c r="C244" s="162"/>
      <c r="D244" s="162"/>
      <c r="E244" s="162"/>
      <c r="F244" s="165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84"/>
      <c r="S244" s="140"/>
      <c r="U244" s="83"/>
    </row>
    <row r="245" spans="1:25" ht="15" x14ac:dyDescent="0.25">
      <c r="A245" s="59"/>
      <c r="B245" s="172"/>
      <c r="C245" s="172"/>
      <c r="D245" s="150"/>
      <c r="E245" s="173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154"/>
      <c r="S245" s="79"/>
      <c r="V245" s="77" t="s">
        <v>50</v>
      </c>
      <c r="W245" s="77" t="s">
        <v>46</v>
      </c>
      <c r="X245" s="91" t="s">
        <v>51</v>
      </c>
    </row>
    <row r="246" spans="1:25" ht="15" x14ac:dyDescent="0.25">
      <c r="A246" s="125"/>
      <c r="B246" s="174"/>
      <c r="C246" s="172"/>
      <c r="D246" s="150"/>
      <c r="E246" s="173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154"/>
      <c r="S246" s="79"/>
      <c r="U246" s="78">
        <f>A246</f>
        <v>0</v>
      </c>
      <c r="V246" s="85">
        <f>IFERROR((B244/B243)*100,0)</f>
        <v>0</v>
      </c>
      <c r="W246" s="85">
        <f>IFERROR((C244/C243)*100,0)</f>
        <v>0</v>
      </c>
      <c r="X246" s="85">
        <f>IFERROR((D244/D243)*100,0)</f>
        <v>0</v>
      </c>
    </row>
    <row r="247" spans="1:25" ht="15" x14ac:dyDescent="0.25">
      <c r="A247" s="175"/>
      <c r="B247" s="176"/>
      <c r="C247" s="21"/>
      <c r="D247" s="177"/>
      <c r="E247" s="173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154"/>
      <c r="S247" s="79"/>
      <c r="U247" s="78"/>
      <c r="V247" s="85"/>
      <c r="W247" s="85"/>
      <c r="X247" s="85"/>
    </row>
    <row r="248" spans="1:25" ht="15" x14ac:dyDescent="0.25">
      <c r="A248" s="21"/>
      <c r="B248" s="21"/>
      <c r="C248" s="21"/>
      <c r="D248" s="177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154"/>
      <c r="S248" s="79"/>
      <c r="U248" s="78"/>
      <c r="V248" s="85"/>
      <c r="W248" s="85"/>
      <c r="X248" s="85"/>
    </row>
    <row r="249" spans="1:25" ht="15" x14ac:dyDescent="0.25">
      <c r="A249" s="63"/>
      <c r="B249" s="151"/>
      <c r="C249" s="151"/>
      <c r="D249" s="152"/>
      <c r="E249" s="153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154"/>
      <c r="S249" s="79"/>
      <c r="U249" s="78">
        <f>A249</f>
        <v>0</v>
      </c>
      <c r="V249" s="85">
        <f>IFERROR(B244/(B236+B235)*100,0)</f>
        <v>0</v>
      </c>
      <c r="W249" s="85">
        <f>IFERROR(C244/(C236+C235)*100,0)</f>
        <v>0</v>
      </c>
      <c r="X249" s="85">
        <f>IFERROR(D244/(D236+D235)*100,0)</f>
        <v>0</v>
      </c>
    </row>
    <row r="250" spans="1:25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154"/>
      <c r="S250" s="79"/>
      <c r="U250" t="s">
        <v>48</v>
      </c>
      <c r="V250" s="86" t="e">
        <f>E245/E$15*100</f>
        <v>#DIV/0!</v>
      </c>
      <c r="W250" s="87"/>
      <c r="X250" s="73"/>
      <c r="Y250" s="88" t="e">
        <f>V250</f>
        <v>#DIV/0!</v>
      </c>
    </row>
    <row r="251" spans="1:25" ht="15" x14ac:dyDescent="0.25">
      <c r="A251" s="155"/>
      <c r="B251" s="156"/>
      <c r="C251" s="157"/>
      <c r="D251" s="155"/>
      <c r="E251" s="156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154"/>
      <c r="S251" s="79"/>
    </row>
    <row r="252" spans="1:25" ht="15" x14ac:dyDescent="0.25">
      <c r="A252" s="155"/>
      <c r="B252" s="158"/>
      <c r="C252" s="155"/>
      <c r="D252" s="155"/>
      <c r="E252" s="159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154"/>
      <c r="S252" s="79"/>
    </row>
    <row r="253" spans="1:25" ht="15" x14ac:dyDescent="0.25">
      <c r="A253" s="155"/>
      <c r="B253" s="155"/>
      <c r="C253" s="155"/>
      <c r="D253" s="155"/>
      <c r="E253" s="157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154"/>
      <c r="S253" s="145"/>
      <c r="T253" s="138"/>
    </row>
    <row r="254" spans="1:25" ht="15" x14ac:dyDescent="0.25">
      <c r="A254" s="160"/>
      <c r="B254" s="146"/>
      <c r="C254" s="146"/>
      <c r="D254" s="146"/>
      <c r="E254" s="146"/>
      <c r="F254" s="146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154"/>
      <c r="S254" s="147"/>
      <c r="T254" s="139"/>
      <c r="U254" s="77"/>
      <c r="X254" s="77"/>
    </row>
    <row r="255" spans="1:25" ht="15" x14ac:dyDescent="0.25">
      <c r="A255" s="21"/>
      <c r="B255" s="161"/>
      <c r="C255" s="161"/>
      <c r="D255" s="161"/>
      <c r="E255" s="162"/>
      <c r="F255" s="148"/>
      <c r="G255" s="181"/>
      <c r="H255" s="181"/>
      <c r="I255" s="181"/>
      <c r="J255" s="181"/>
      <c r="K255" s="181"/>
      <c r="L255" s="181"/>
      <c r="M255" s="181"/>
      <c r="N255" s="181"/>
      <c r="O255" s="181"/>
      <c r="P255" s="181"/>
      <c r="Q255" s="181"/>
      <c r="R255" s="163"/>
      <c r="S255" s="164"/>
      <c r="T255" s="96"/>
      <c r="U255" s="79"/>
    </row>
    <row r="256" spans="1:25" ht="15" x14ac:dyDescent="0.25">
      <c r="A256" s="21"/>
      <c r="B256" s="161"/>
      <c r="C256" s="161"/>
      <c r="D256" s="161"/>
      <c r="E256" s="162"/>
      <c r="F256" s="165"/>
      <c r="G256" s="181"/>
      <c r="H256" s="181"/>
      <c r="I256" s="181"/>
      <c r="J256" s="181"/>
      <c r="K256" s="181"/>
      <c r="L256" s="181"/>
      <c r="M256" s="181"/>
      <c r="N256" s="181"/>
      <c r="O256" s="181"/>
      <c r="P256" s="181"/>
      <c r="Q256" s="181"/>
      <c r="R256" s="163"/>
      <c r="S256" s="140"/>
      <c r="T256" s="140"/>
      <c r="U256" s="79"/>
    </row>
    <row r="257" spans="1:25" ht="15" x14ac:dyDescent="0.25">
      <c r="A257" s="21"/>
      <c r="B257" s="161"/>
      <c r="C257" s="161"/>
      <c r="D257" s="161"/>
      <c r="E257" s="162"/>
      <c r="F257" s="165"/>
      <c r="G257" s="181"/>
      <c r="H257" s="181"/>
      <c r="I257" s="181"/>
      <c r="J257" s="181"/>
      <c r="K257" s="181"/>
      <c r="L257" s="181"/>
      <c r="M257" s="181"/>
      <c r="N257" s="181"/>
      <c r="O257" s="181"/>
      <c r="P257" s="181"/>
      <c r="Q257" s="181"/>
      <c r="R257" s="163"/>
      <c r="S257" s="140"/>
      <c r="T257" s="140"/>
      <c r="U257" s="79"/>
    </row>
    <row r="258" spans="1:25" ht="15" x14ac:dyDescent="0.25">
      <c r="A258" s="21"/>
      <c r="B258" s="161"/>
      <c r="C258" s="161"/>
      <c r="D258" s="161"/>
      <c r="E258" s="162"/>
      <c r="F258" s="165"/>
      <c r="G258" s="181"/>
      <c r="H258" s="181"/>
      <c r="I258" s="181"/>
      <c r="J258" s="181"/>
      <c r="K258" s="181"/>
      <c r="L258" s="181"/>
      <c r="M258" s="181"/>
      <c r="N258" s="181"/>
      <c r="O258" s="181"/>
      <c r="P258" s="181"/>
      <c r="Q258" s="181"/>
      <c r="R258" s="166"/>
      <c r="S258" s="140"/>
      <c r="T258" s="140"/>
      <c r="U258" s="79"/>
    </row>
    <row r="259" spans="1:25" ht="15" x14ac:dyDescent="0.25">
      <c r="A259" s="21"/>
      <c r="B259" s="167"/>
      <c r="C259" s="167"/>
      <c r="D259" s="167"/>
      <c r="E259" s="162"/>
      <c r="F259" s="165"/>
      <c r="G259" s="181"/>
      <c r="H259" s="181"/>
      <c r="I259" s="181"/>
      <c r="J259" s="181"/>
      <c r="K259" s="181"/>
      <c r="L259" s="181"/>
      <c r="M259" s="181"/>
      <c r="N259" s="181"/>
      <c r="O259" s="181"/>
      <c r="P259" s="181"/>
      <c r="Q259" s="181"/>
      <c r="R259" s="166"/>
      <c r="S259" s="140"/>
      <c r="T259" s="140"/>
      <c r="U259" s="79"/>
    </row>
    <row r="260" spans="1:25" ht="15" x14ac:dyDescent="0.25">
      <c r="A260" s="21"/>
      <c r="B260" s="167"/>
      <c r="C260" s="167"/>
      <c r="D260" s="167"/>
      <c r="E260" s="162"/>
      <c r="F260" s="165"/>
      <c r="G260" s="181"/>
      <c r="H260" s="181"/>
      <c r="I260" s="181"/>
      <c r="J260" s="181"/>
      <c r="K260" s="181"/>
      <c r="L260" s="181"/>
      <c r="M260" s="181"/>
      <c r="N260" s="181"/>
      <c r="O260" s="181"/>
      <c r="P260" s="181"/>
      <c r="Q260" s="181"/>
      <c r="R260" s="163"/>
      <c r="S260" s="140"/>
      <c r="T260" s="140"/>
      <c r="U260" s="79"/>
    </row>
    <row r="261" spans="1:25" ht="15" x14ac:dyDescent="0.25">
      <c r="A261" s="21"/>
      <c r="B261" s="161"/>
      <c r="C261" s="161"/>
      <c r="D261" s="161"/>
      <c r="E261" s="162"/>
      <c r="F261" s="165"/>
      <c r="G261" s="181"/>
      <c r="H261" s="181"/>
      <c r="I261" s="181"/>
      <c r="J261" s="181"/>
      <c r="K261" s="181"/>
      <c r="L261" s="181"/>
      <c r="M261" s="181"/>
      <c r="N261" s="181"/>
      <c r="O261" s="181"/>
      <c r="P261" s="181"/>
      <c r="Q261" s="181"/>
      <c r="R261" s="163"/>
      <c r="S261" s="140"/>
      <c r="T261" s="140"/>
      <c r="U261" s="79"/>
    </row>
    <row r="262" spans="1:25" ht="15" x14ac:dyDescent="0.25">
      <c r="A262" s="168"/>
      <c r="B262" s="162"/>
      <c r="C262" s="162"/>
      <c r="D262" s="162"/>
      <c r="E262" s="162"/>
      <c r="F262" s="169"/>
      <c r="G262" s="181"/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84"/>
      <c r="S262" s="140"/>
      <c r="T262" s="141"/>
      <c r="U262" s="79"/>
    </row>
    <row r="263" spans="1:25" ht="15" x14ac:dyDescent="0.25">
      <c r="A263" s="149"/>
      <c r="B263" s="161"/>
      <c r="C263" s="170"/>
      <c r="D263" s="161"/>
      <c r="E263" s="162"/>
      <c r="F263" s="165"/>
      <c r="G263" s="181"/>
      <c r="H263" s="181"/>
      <c r="I263" s="181"/>
      <c r="J263" s="181"/>
      <c r="K263" s="181"/>
      <c r="L263" s="181"/>
      <c r="M263" s="181"/>
      <c r="N263" s="181"/>
      <c r="O263" s="181"/>
      <c r="P263" s="181"/>
      <c r="Q263" s="181"/>
      <c r="R263" s="163"/>
      <c r="S263" s="140"/>
      <c r="T263" s="140"/>
      <c r="U263" s="82"/>
    </row>
    <row r="264" spans="1:25" ht="15" x14ac:dyDescent="0.25">
      <c r="A264" s="171"/>
      <c r="B264" s="162"/>
      <c r="C264" s="162"/>
      <c r="D264" s="162"/>
      <c r="E264" s="162"/>
      <c r="F264" s="165"/>
      <c r="G264" s="181"/>
      <c r="H264" s="181"/>
      <c r="I264" s="181"/>
      <c r="J264" s="181"/>
      <c r="K264" s="181"/>
      <c r="L264" s="181"/>
      <c r="M264" s="181"/>
      <c r="N264" s="181"/>
      <c r="O264" s="181"/>
      <c r="P264" s="181"/>
      <c r="Q264" s="181"/>
      <c r="R264" s="84"/>
      <c r="S264" s="140"/>
      <c r="U264" s="83"/>
    </row>
    <row r="265" spans="1:25" ht="15" x14ac:dyDescent="0.25">
      <c r="A265" s="59"/>
      <c r="B265" s="172"/>
      <c r="C265" s="172"/>
      <c r="D265" s="150"/>
      <c r="E265" s="173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154"/>
      <c r="S265" s="79"/>
      <c r="V265" s="77" t="s">
        <v>50</v>
      </c>
      <c r="W265" s="77" t="s">
        <v>46</v>
      </c>
      <c r="X265" s="91" t="s">
        <v>51</v>
      </c>
    </row>
    <row r="266" spans="1:25" ht="15" x14ac:dyDescent="0.25">
      <c r="A266" s="125"/>
      <c r="B266" s="174"/>
      <c r="C266" s="172"/>
      <c r="D266" s="150"/>
      <c r="E266" s="173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154"/>
      <c r="S266" s="79"/>
      <c r="U266" s="78">
        <f>A266</f>
        <v>0</v>
      </c>
      <c r="V266" s="85">
        <f>IFERROR((B264/B263)*100,0)</f>
        <v>0</v>
      </c>
      <c r="W266" s="85">
        <f>IFERROR((C264/C263)*100,0)</f>
        <v>0</v>
      </c>
      <c r="X266" s="85">
        <f>IFERROR((D264/D263)*100,0)</f>
        <v>0</v>
      </c>
    </row>
    <row r="267" spans="1:25" ht="15" x14ac:dyDescent="0.25">
      <c r="A267" s="175"/>
      <c r="B267" s="176"/>
      <c r="C267" s="21"/>
      <c r="D267" s="177"/>
      <c r="E267" s="173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154"/>
      <c r="S267" s="79"/>
      <c r="U267" s="78"/>
      <c r="V267" s="85"/>
      <c r="W267" s="85"/>
      <c r="X267" s="85"/>
    </row>
    <row r="268" spans="1:25" ht="15" x14ac:dyDescent="0.25">
      <c r="A268" s="21"/>
      <c r="B268" s="21"/>
      <c r="C268" s="21"/>
      <c r="D268" s="177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154"/>
      <c r="S268" s="79"/>
      <c r="U268" s="78"/>
      <c r="V268" s="85"/>
      <c r="W268" s="85"/>
      <c r="X268" s="85"/>
    </row>
    <row r="269" spans="1:25" ht="15" x14ac:dyDescent="0.25">
      <c r="A269" s="63"/>
      <c r="B269" s="151"/>
      <c r="C269" s="151"/>
      <c r="D269" s="152"/>
      <c r="E269" s="153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154"/>
      <c r="S269" s="79"/>
      <c r="U269" s="78">
        <f>A269</f>
        <v>0</v>
      </c>
      <c r="V269" s="85">
        <f>IFERROR(B264/(B256+B255)*100,0)</f>
        <v>0</v>
      </c>
      <c r="W269" s="85">
        <f>IFERROR(C264/(C256+C255)*100,0)</f>
        <v>0</v>
      </c>
      <c r="X269" s="85">
        <f>IFERROR(D264/(D256+D255)*100,0)</f>
        <v>0</v>
      </c>
    </row>
    <row r="270" spans="1:25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154"/>
      <c r="S270" s="79"/>
      <c r="U270" t="s">
        <v>48</v>
      </c>
      <c r="V270" s="86" t="e">
        <f>E265/E$15*100</f>
        <v>#DIV/0!</v>
      </c>
      <c r="W270" s="87"/>
      <c r="X270" s="73"/>
      <c r="Y270" s="88" t="e">
        <f>V270</f>
        <v>#DIV/0!</v>
      </c>
    </row>
    <row r="271" spans="1:25" ht="15" x14ac:dyDescent="0.25">
      <c r="A271" s="155"/>
      <c r="B271" s="156"/>
      <c r="C271" s="157"/>
      <c r="D271" s="155"/>
      <c r="E271" s="156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154"/>
      <c r="S271" s="79"/>
    </row>
    <row r="272" spans="1:25" ht="15" x14ac:dyDescent="0.25">
      <c r="A272" s="155"/>
      <c r="B272" s="158"/>
      <c r="C272" s="155"/>
      <c r="D272" s="155"/>
      <c r="E272" s="159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154"/>
      <c r="S272" s="79"/>
    </row>
    <row r="273" spans="1:24" ht="15" x14ac:dyDescent="0.25">
      <c r="A273" s="155"/>
      <c r="B273" s="155"/>
      <c r="C273" s="155"/>
      <c r="D273" s="155"/>
      <c r="E273" s="157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154"/>
      <c r="S273" s="145"/>
      <c r="T273" s="138"/>
    </row>
    <row r="274" spans="1:24" ht="15" x14ac:dyDescent="0.25">
      <c r="A274" s="160"/>
      <c r="B274" s="146"/>
      <c r="C274" s="146"/>
      <c r="D274" s="146"/>
      <c r="E274" s="146"/>
      <c r="F274" s="146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154"/>
      <c r="S274" s="147"/>
      <c r="T274" s="139"/>
      <c r="U274" s="77"/>
      <c r="X274" s="77"/>
    </row>
    <row r="275" spans="1:24" ht="15" x14ac:dyDescent="0.25">
      <c r="A275" s="21"/>
      <c r="B275" s="161"/>
      <c r="C275" s="161"/>
      <c r="D275" s="161"/>
      <c r="E275" s="162"/>
      <c r="F275" s="148"/>
      <c r="G275" s="181"/>
      <c r="H275" s="181"/>
      <c r="I275" s="181"/>
      <c r="J275" s="181"/>
      <c r="K275" s="181"/>
      <c r="L275" s="181"/>
      <c r="M275" s="181"/>
      <c r="N275" s="181"/>
      <c r="O275" s="181"/>
      <c r="P275" s="181"/>
      <c r="Q275" s="181"/>
      <c r="R275" s="163"/>
      <c r="S275" s="164"/>
      <c r="T275" s="96"/>
      <c r="U275" s="79"/>
    </row>
    <row r="276" spans="1:24" ht="15" x14ac:dyDescent="0.25">
      <c r="A276" s="21"/>
      <c r="B276" s="161"/>
      <c r="C276" s="161"/>
      <c r="D276" s="161"/>
      <c r="E276" s="162"/>
      <c r="F276" s="165"/>
      <c r="G276" s="181"/>
      <c r="H276" s="181"/>
      <c r="I276" s="181"/>
      <c r="J276" s="181"/>
      <c r="K276" s="181"/>
      <c r="L276" s="181"/>
      <c r="M276" s="181"/>
      <c r="N276" s="181"/>
      <c r="O276" s="181"/>
      <c r="P276" s="181"/>
      <c r="Q276" s="181"/>
      <c r="R276" s="163"/>
      <c r="S276" s="140"/>
      <c r="T276" s="140"/>
      <c r="U276" s="79"/>
    </row>
    <row r="277" spans="1:24" ht="15" x14ac:dyDescent="0.25">
      <c r="A277" s="21"/>
      <c r="B277" s="161"/>
      <c r="C277" s="161"/>
      <c r="D277" s="161"/>
      <c r="E277" s="162"/>
      <c r="F277" s="165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63"/>
      <c r="S277" s="140"/>
      <c r="T277" s="140"/>
      <c r="U277" s="79"/>
    </row>
    <row r="278" spans="1:24" ht="15" x14ac:dyDescent="0.25">
      <c r="A278" s="21"/>
      <c r="B278" s="161"/>
      <c r="C278" s="161"/>
      <c r="D278" s="161"/>
      <c r="E278" s="162"/>
      <c r="F278" s="165"/>
      <c r="G278" s="181"/>
      <c r="H278" s="181"/>
      <c r="I278" s="181"/>
      <c r="J278" s="181"/>
      <c r="K278" s="181"/>
      <c r="L278" s="181"/>
      <c r="M278" s="181"/>
      <c r="N278" s="181"/>
      <c r="O278" s="181"/>
      <c r="P278" s="181"/>
      <c r="Q278" s="181"/>
      <c r="R278" s="166"/>
      <c r="S278" s="140"/>
      <c r="T278" s="140"/>
      <c r="U278" s="79"/>
    </row>
    <row r="279" spans="1:24" ht="15" x14ac:dyDescent="0.25">
      <c r="A279" s="21"/>
      <c r="B279" s="167"/>
      <c r="C279" s="167"/>
      <c r="D279" s="167"/>
      <c r="E279" s="162"/>
      <c r="F279" s="165"/>
      <c r="G279" s="181"/>
      <c r="H279" s="181"/>
      <c r="I279" s="181"/>
      <c r="J279" s="181"/>
      <c r="K279" s="181"/>
      <c r="L279" s="181"/>
      <c r="M279" s="181"/>
      <c r="N279" s="181"/>
      <c r="O279" s="181"/>
      <c r="P279" s="181"/>
      <c r="Q279" s="181"/>
      <c r="R279" s="166"/>
      <c r="S279" s="140"/>
      <c r="T279" s="140"/>
      <c r="U279" s="79"/>
    </row>
    <row r="280" spans="1:24" ht="15" x14ac:dyDescent="0.25">
      <c r="A280" s="21"/>
      <c r="B280" s="167"/>
      <c r="C280" s="167"/>
      <c r="D280" s="167"/>
      <c r="E280" s="162"/>
      <c r="F280" s="165"/>
      <c r="G280" s="181"/>
      <c r="H280" s="181"/>
      <c r="I280" s="181"/>
      <c r="J280" s="181"/>
      <c r="K280" s="181"/>
      <c r="L280" s="181"/>
      <c r="M280" s="181"/>
      <c r="N280" s="181"/>
      <c r="O280" s="181"/>
      <c r="P280" s="181"/>
      <c r="Q280" s="181"/>
      <c r="R280" s="163"/>
      <c r="S280" s="140"/>
      <c r="T280" s="140"/>
      <c r="U280" s="79"/>
    </row>
    <row r="281" spans="1:24" ht="15" x14ac:dyDescent="0.25">
      <c r="A281" s="21"/>
      <c r="B281" s="161"/>
      <c r="C281" s="161"/>
      <c r="D281" s="161"/>
      <c r="E281" s="162"/>
      <c r="F281" s="165"/>
      <c r="G281" s="181"/>
      <c r="H281" s="181"/>
      <c r="I281" s="181"/>
      <c r="J281" s="181"/>
      <c r="K281" s="181"/>
      <c r="L281" s="181"/>
      <c r="M281" s="181"/>
      <c r="N281" s="181"/>
      <c r="O281" s="181"/>
      <c r="P281" s="181"/>
      <c r="Q281" s="181"/>
      <c r="R281" s="163"/>
      <c r="S281" s="140"/>
      <c r="T281" s="140"/>
      <c r="U281" s="79"/>
    </row>
    <row r="282" spans="1:24" ht="15" x14ac:dyDescent="0.25">
      <c r="A282" s="168"/>
      <c r="B282" s="162"/>
      <c r="C282" s="162"/>
      <c r="D282" s="162"/>
      <c r="E282" s="162"/>
      <c r="F282" s="169"/>
      <c r="G282" s="181"/>
      <c r="H282" s="181"/>
      <c r="I282" s="181"/>
      <c r="J282" s="181"/>
      <c r="K282" s="181"/>
      <c r="L282" s="181"/>
      <c r="M282" s="181"/>
      <c r="N282" s="181"/>
      <c r="O282" s="181"/>
      <c r="P282" s="181"/>
      <c r="Q282" s="181"/>
      <c r="R282" s="84"/>
      <c r="S282" s="140"/>
      <c r="T282" s="141"/>
      <c r="U282" s="79"/>
    </row>
    <row r="283" spans="1:24" ht="15" x14ac:dyDescent="0.25">
      <c r="A283" s="149"/>
      <c r="B283" s="161"/>
      <c r="C283" s="170"/>
      <c r="D283" s="161"/>
      <c r="E283" s="162"/>
      <c r="F283" s="165"/>
      <c r="G283" s="181"/>
      <c r="H283" s="181"/>
      <c r="I283" s="181"/>
      <c r="J283" s="181"/>
      <c r="K283" s="181"/>
      <c r="L283" s="181"/>
      <c r="M283" s="181"/>
      <c r="N283" s="181"/>
      <c r="O283" s="181"/>
      <c r="P283" s="181"/>
      <c r="Q283" s="181"/>
      <c r="R283" s="163"/>
      <c r="S283" s="140"/>
      <c r="T283" s="140"/>
      <c r="U283" s="82"/>
    </row>
    <row r="284" spans="1:24" ht="15" x14ac:dyDescent="0.25">
      <c r="A284" s="171"/>
      <c r="B284" s="162"/>
      <c r="C284" s="162"/>
      <c r="D284" s="162"/>
      <c r="E284" s="162"/>
      <c r="F284" s="165"/>
      <c r="G284" s="181"/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84"/>
      <c r="S284" s="140"/>
      <c r="U284" s="83"/>
    </row>
    <row r="285" spans="1:24" ht="15" x14ac:dyDescent="0.25">
      <c r="A285" s="59"/>
      <c r="B285" s="172"/>
      <c r="C285" s="172"/>
      <c r="D285" s="150"/>
      <c r="E285" s="173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154"/>
      <c r="S285" s="79"/>
      <c r="V285" s="77" t="s">
        <v>50</v>
      </c>
      <c r="W285" s="77" t="s">
        <v>46</v>
      </c>
      <c r="X285" s="91" t="s">
        <v>51</v>
      </c>
    </row>
    <row r="286" spans="1:24" ht="15" x14ac:dyDescent="0.25">
      <c r="A286" s="125"/>
      <c r="B286" s="174"/>
      <c r="C286" s="172"/>
      <c r="D286" s="150"/>
      <c r="E286" s="173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154"/>
      <c r="S286" s="79"/>
      <c r="U286" s="78">
        <f>A286</f>
        <v>0</v>
      </c>
      <c r="V286" s="85">
        <f>IFERROR((B284/B283)*100,0)</f>
        <v>0</v>
      </c>
      <c r="W286" s="85">
        <f>IFERROR((C284/C283)*100,0)</f>
        <v>0</v>
      </c>
      <c r="X286" s="85">
        <f>IFERROR((D284/D283)*100,0)</f>
        <v>0</v>
      </c>
    </row>
    <row r="287" spans="1:24" ht="15" x14ac:dyDescent="0.25">
      <c r="A287" s="175"/>
      <c r="B287" s="176"/>
      <c r="C287" s="21"/>
      <c r="D287" s="177"/>
      <c r="E287" s="173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154"/>
      <c r="S287" s="79"/>
      <c r="U287" s="78"/>
      <c r="V287" s="85"/>
      <c r="W287" s="85"/>
      <c r="X287" s="85"/>
    </row>
    <row r="288" spans="1:24" ht="15" x14ac:dyDescent="0.25">
      <c r="A288" s="21"/>
      <c r="B288" s="21"/>
      <c r="C288" s="21"/>
      <c r="D288" s="177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154"/>
      <c r="S288" s="79"/>
      <c r="U288" s="78"/>
      <c r="V288" s="85"/>
      <c r="W288" s="85"/>
      <c r="X288" s="85"/>
    </row>
    <row r="289" spans="1:25" ht="15" x14ac:dyDescent="0.25">
      <c r="A289" s="63"/>
      <c r="B289" s="151"/>
      <c r="C289" s="151"/>
      <c r="D289" s="152"/>
      <c r="E289" s="153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154"/>
      <c r="S289" s="79"/>
      <c r="U289" s="78">
        <f>A289</f>
        <v>0</v>
      </c>
      <c r="V289" s="85">
        <f>IFERROR(B284/(B276+B275)*100,0)</f>
        <v>0</v>
      </c>
      <c r="W289" s="85">
        <f>IFERROR(C284/(C276+C275)*100,0)</f>
        <v>0</v>
      </c>
      <c r="X289" s="85">
        <f>IFERROR(D284/(D276+D275)*100,0)</f>
        <v>0</v>
      </c>
    </row>
    <row r="290" spans="1:25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154"/>
      <c r="S290" s="79"/>
      <c r="U290" t="s">
        <v>48</v>
      </c>
      <c r="V290" s="86" t="e">
        <f>E285/E$15*100</f>
        <v>#DIV/0!</v>
      </c>
      <c r="W290" s="87"/>
      <c r="X290" s="73"/>
      <c r="Y290" s="88" t="e">
        <f>V290</f>
        <v>#DIV/0!</v>
      </c>
    </row>
    <row r="291" spans="1:25" ht="15" x14ac:dyDescent="0.25">
      <c r="A291" s="155"/>
      <c r="B291" s="156"/>
      <c r="C291" s="157"/>
      <c r="D291" s="155"/>
      <c r="E291" s="156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154"/>
      <c r="S291" s="79"/>
    </row>
    <row r="292" spans="1:25" ht="15" x14ac:dyDescent="0.25">
      <c r="A292" s="155"/>
      <c r="B292" s="158"/>
      <c r="C292" s="155"/>
      <c r="D292" s="155"/>
      <c r="E292" s="159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154"/>
      <c r="S292" s="79"/>
    </row>
    <row r="293" spans="1:25" ht="15" x14ac:dyDescent="0.25">
      <c r="A293" s="155"/>
      <c r="B293" s="155"/>
      <c r="C293" s="155"/>
      <c r="D293" s="155"/>
      <c r="E293" s="157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154"/>
      <c r="S293" s="145"/>
      <c r="T293" s="138"/>
    </row>
    <row r="294" spans="1:25" ht="15" x14ac:dyDescent="0.25">
      <c r="A294" s="160"/>
      <c r="B294" s="146"/>
      <c r="C294" s="146"/>
      <c r="D294" s="146"/>
      <c r="E294" s="146"/>
      <c r="F294" s="146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154"/>
      <c r="S294" s="147"/>
      <c r="T294" s="139"/>
      <c r="U294" s="77"/>
      <c r="X294" s="77"/>
    </row>
    <row r="295" spans="1:25" ht="15" x14ac:dyDescent="0.25">
      <c r="A295" s="21"/>
      <c r="B295" s="161"/>
      <c r="C295" s="161"/>
      <c r="D295" s="161"/>
      <c r="E295" s="162"/>
      <c r="F295" s="148"/>
      <c r="G295" s="181"/>
      <c r="H295" s="181"/>
      <c r="I295" s="181"/>
      <c r="J295" s="181"/>
      <c r="K295" s="181"/>
      <c r="L295" s="181"/>
      <c r="M295" s="181"/>
      <c r="N295" s="181"/>
      <c r="O295" s="181"/>
      <c r="P295" s="181"/>
      <c r="Q295" s="181"/>
      <c r="R295" s="163"/>
      <c r="S295" s="164"/>
      <c r="T295" s="96"/>
      <c r="U295" s="79"/>
    </row>
    <row r="296" spans="1:25" ht="15" x14ac:dyDescent="0.25">
      <c r="A296" s="21"/>
      <c r="B296" s="161"/>
      <c r="C296" s="161"/>
      <c r="D296" s="161"/>
      <c r="E296" s="162"/>
      <c r="F296" s="165"/>
      <c r="G296" s="181"/>
      <c r="H296" s="181"/>
      <c r="I296" s="181"/>
      <c r="J296" s="181"/>
      <c r="K296" s="181"/>
      <c r="L296" s="181"/>
      <c r="M296" s="181"/>
      <c r="N296" s="181"/>
      <c r="O296" s="181"/>
      <c r="P296" s="181"/>
      <c r="Q296" s="181"/>
      <c r="R296" s="163"/>
      <c r="S296" s="140"/>
      <c r="T296" s="140"/>
      <c r="U296" s="79"/>
    </row>
    <row r="297" spans="1:25" ht="15" x14ac:dyDescent="0.25">
      <c r="A297" s="21"/>
      <c r="B297" s="161"/>
      <c r="C297" s="161"/>
      <c r="D297" s="161"/>
      <c r="E297" s="162"/>
      <c r="F297" s="165"/>
      <c r="G297" s="181"/>
      <c r="H297" s="181"/>
      <c r="I297" s="181"/>
      <c r="J297" s="181"/>
      <c r="K297" s="181"/>
      <c r="L297" s="181"/>
      <c r="M297" s="181"/>
      <c r="N297" s="181"/>
      <c r="O297" s="181"/>
      <c r="P297" s="181"/>
      <c r="Q297" s="181"/>
      <c r="R297" s="163"/>
      <c r="S297" s="140"/>
      <c r="T297" s="140"/>
      <c r="U297" s="79"/>
    </row>
    <row r="298" spans="1:25" ht="15" x14ac:dyDescent="0.25">
      <c r="A298" s="21"/>
      <c r="B298" s="161"/>
      <c r="C298" s="161"/>
      <c r="D298" s="161"/>
      <c r="E298" s="162"/>
      <c r="F298" s="165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66"/>
      <c r="S298" s="140"/>
      <c r="T298" s="140"/>
      <c r="U298" s="79"/>
    </row>
    <row r="299" spans="1:25" ht="15" x14ac:dyDescent="0.25">
      <c r="A299" s="21"/>
      <c r="B299" s="167"/>
      <c r="C299" s="167"/>
      <c r="D299" s="167"/>
      <c r="E299" s="162"/>
      <c r="F299" s="165"/>
      <c r="G299" s="181"/>
      <c r="H299" s="181"/>
      <c r="I299" s="181"/>
      <c r="J299" s="181"/>
      <c r="K299" s="181"/>
      <c r="L299" s="181"/>
      <c r="M299" s="181"/>
      <c r="N299" s="181"/>
      <c r="O299" s="181"/>
      <c r="P299" s="181"/>
      <c r="Q299" s="181"/>
      <c r="R299" s="166"/>
      <c r="S299" s="140"/>
      <c r="T299" s="140"/>
      <c r="U299" s="79"/>
    </row>
    <row r="300" spans="1:25" ht="15" x14ac:dyDescent="0.25">
      <c r="A300" s="21"/>
      <c r="B300" s="167"/>
      <c r="C300" s="167"/>
      <c r="D300" s="167"/>
      <c r="E300" s="162"/>
      <c r="F300" s="165"/>
      <c r="G300" s="181"/>
      <c r="H300" s="181"/>
      <c r="I300" s="181"/>
      <c r="J300" s="181"/>
      <c r="K300" s="181"/>
      <c r="L300" s="181"/>
      <c r="M300" s="181"/>
      <c r="N300" s="181"/>
      <c r="O300" s="181"/>
      <c r="P300" s="181"/>
      <c r="Q300" s="181"/>
      <c r="R300" s="163"/>
      <c r="S300" s="140"/>
      <c r="T300" s="140"/>
      <c r="U300" s="79"/>
    </row>
    <row r="301" spans="1:25" ht="15" x14ac:dyDescent="0.25">
      <c r="A301" s="21"/>
      <c r="B301" s="161"/>
      <c r="C301" s="161"/>
      <c r="D301" s="161"/>
      <c r="E301" s="162"/>
      <c r="F301" s="165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63"/>
      <c r="S301" s="140"/>
      <c r="T301" s="140"/>
      <c r="U301" s="79"/>
    </row>
    <row r="302" spans="1:25" ht="15" x14ac:dyDescent="0.25">
      <c r="A302" s="168"/>
      <c r="B302" s="162"/>
      <c r="C302" s="162"/>
      <c r="D302" s="162"/>
      <c r="E302" s="162"/>
      <c r="F302" s="169"/>
      <c r="G302" s="181"/>
      <c r="H302" s="181"/>
      <c r="I302" s="181"/>
      <c r="J302" s="181"/>
      <c r="K302" s="181"/>
      <c r="L302" s="181"/>
      <c r="M302" s="181"/>
      <c r="N302" s="181"/>
      <c r="O302" s="181"/>
      <c r="P302" s="181"/>
      <c r="Q302" s="181"/>
      <c r="R302" s="84"/>
      <c r="S302" s="140"/>
      <c r="T302" s="141"/>
      <c r="U302" s="79"/>
    </row>
    <row r="303" spans="1:25" ht="15" x14ac:dyDescent="0.25">
      <c r="A303" s="149"/>
      <c r="B303" s="161"/>
      <c r="C303" s="170"/>
      <c r="D303" s="161"/>
      <c r="E303" s="162"/>
      <c r="F303" s="165"/>
      <c r="G303" s="181"/>
      <c r="H303" s="181"/>
      <c r="I303" s="181"/>
      <c r="J303" s="181"/>
      <c r="K303" s="181"/>
      <c r="L303" s="181"/>
      <c r="M303" s="181"/>
      <c r="N303" s="181"/>
      <c r="O303" s="181"/>
      <c r="P303" s="181"/>
      <c r="Q303" s="181"/>
      <c r="R303" s="163"/>
      <c r="S303" s="140"/>
      <c r="T303" s="140"/>
      <c r="U303" s="82"/>
    </row>
    <row r="304" spans="1:25" ht="15" x14ac:dyDescent="0.25">
      <c r="A304" s="171"/>
      <c r="B304" s="162"/>
      <c r="C304" s="162"/>
      <c r="D304" s="162"/>
      <c r="E304" s="162"/>
      <c r="F304" s="165"/>
      <c r="G304" s="181"/>
      <c r="H304" s="181"/>
      <c r="I304" s="181"/>
      <c r="J304" s="181"/>
      <c r="K304" s="181"/>
      <c r="L304" s="181"/>
      <c r="M304" s="181"/>
      <c r="N304" s="181"/>
      <c r="O304" s="181"/>
      <c r="P304" s="181"/>
      <c r="Q304" s="181"/>
      <c r="R304" s="84"/>
      <c r="S304" s="140"/>
      <c r="U304" s="83"/>
    </row>
    <row r="305" spans="1:25" ht="15" x14ac:dyDescent="0.25">
      <c r="A305" s="59"/>
      <c r="B305" s="172"/>
      <c r="C305" s="172"/>
      <c r="D305" s="150"/>
      <c r="E305" s="173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154"/>
      <c r="S305" s="79"/>
      <c r="V305" s="77" t="s">
        <v>50</v>
      </c>
      <c r="W305" s="77" t="s">
        <v>46</v>
      </c>
      <c r="X305" s="91" t="s">
        <v>51</v>
      </c>
    </row>
    <row r="306" spans="1:25" ht="15" x14ac:dyDescent="0.25">
      <c r="A306" s="125"/>
      <c r="B306" s="174"/>
      <c r="C306" s="172"/>
      <c r="D306" s="150"/>
      <c r="E306" s="173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154"/>
      <c r="S306" s="79"/>
      <c r="U306" s="78">
        <f>A306</f>
        <v>0</v>
      </c>
      <c r="V306" s="85">
        <f>IFERROR((B304/B303)*100,0)</f>
        <v>0</v>
      </c>
      <c r="W306" s="85">
        <f>IFERROR((C304/C303)*100,0)</f>
        <v>0</v>
      </c>
      <c r="X306" s="85">
        <f>IFERROR((D304/D303)*100,0)</f>
        <v>0</v>
      </c>
    </row>
    <row r="307" spans="1:25" ht="15" x14ac:dyDescent="0.25">
      <c r="A307" s="175"/>
      <c r="B307" s="176"/>
      <c r="C307" s="21"/>
      <c r="D307" s="177"/>
      <c r="E307" s="173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154"/>
      <c r="S307" s="79"/>
      <c r="U307" s="78"/>
      <c r="V307" s="85"/>
      <c r="W307" s="85"/>
      <c r="X307" s="85"/>
    </row>
    <row r="308" spans="1:25" ht="15" x14ac:dyDescent="0.25">
      <c r="A308" s="21"/>
      <c r="B308" s="21"/>
      <c r="C308" s="21"/>
      <c r="D308" s="177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154"/>
      <c r="S308" s="79"/>
      <c r="U308" s="78"/>
      <c r="V308" s="85"/>
      <c r="W308" s="85"/>
      <c r="X308" s="85"/>
    </row>
    <row r="309" spans="1:25" ht="15" x14ac:dyDescent="0.25">
      <c r="A309" s="63"/>
      <c r="B309" s="151"/>
      <c r="C309" s="151"/>
      <c r="D309" s="152"/>
      <c r="E309" s="153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154"/>
      <c r="S309" s="79"/>
      <c r="U309" s="78">
        <f>A309</f>
        <v>0</v>
      </c>
      <c r="V309" s="85">
        <f>IFERROR(B304/(B296+B295)*100,0)</f>
        <v>0</v>
      </c>
      <c r="W309" s="85">
        <f>IFERROR(C304/(C296+C295)*100,0)</f>
        <v>0</v>
      </c>
      <c r="X309" s="85">
        <f>IFERROR(D304/(D296+D295)*100,0)</f>
        <v>0</v>
      </c>
    </row>
    <row r="310" spans="1:25" ht="15" x14ac:dyDescent="0.25">
      <c r="A310" s="21"/>
      <c r="B310" s="178"/>
      <c r="C310" s="178"/>
      <c r="D310" s="178"/>
      <c r="E310" s="179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154"/>
      <c r="S310" s="79"/>
      <c r="U310" t="s">
        <v>48</v>
      </c>
      <c r="V310" s="86" t="e">
        <f>E305/E$15*100</f>
        <v>#DIV/0!</v>
      </c>
      <c r="W310" s="87"/>
      <c r="X310" s="73"/>
      <c r="Y310" s="88" t="e">
        <f>V310</f>
        <v>#DIV/0!</v>
      </c>
    </row>
    <row r="311" spans="1:25" ht="15" x14ac:dyDescent="0.25">
      <c r="A311" s="155"/>
      <c r="B311" s="156"/>
      <c r="C311" s="157"/>
      <c r="D311" s="155"/>
      <c r="E311" s="156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154"/>
      <c r="S311" s="79"/>
    </row>
    <row r="312" spans="1:25" ht="15" x14ac:dyDescent="0.25">
      <c r="A312" s="155"/>
      <c r="B312" s="158"/>
      <c r="C312" s="155"/>
      <c r="D312" s="155"/>
      <c r="E312" s="159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154"/>
      <c r="S312" s="79"/>
    </row>
    <row r="313" spans="1:25" ht="15" x14ac:dyDescent="0.25">
      <c r="A313" s="155"/>
      <c r="B313" s="155"/>
      <c r="C313" s="155"/>
      <c r="D313" s="155"/>
      <c r="E313" s="157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154"/>
      <c r="S313" s="145"/>
      <c r="T313" s="138"/>
    </row>
    <row r="314" spans="1:25" ht="15" x14ac:dyDescent="0.25">
      <c r="A314" s="160"/>
      <c r="B314" s="146"/>
      <c r="C314" s="146"/>
      <c r="D314" s="146"/>
      <c r="E314" s="146"/>
      <c r="F314" s="146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154"/>
      <c r="S314" s="147"/>
      <c r="T314" s="139"/>
      <c r="U314" s="77"/>
      <c r="X314" s="77"/>
    </row>
    <row r="315" spans="1:25" ht="15" x14ac:dyDescent="0.25">
      <c r="A315" s="21"/>
      <c r="B315" s="161"/>
      <c r="C315" s="161"/>
      <c r="D315" s="161"/>
      <c r="E315" s="162"/>
      <c r="F315" s="148"/>
      <c r="G315" s="181"/>
      <c r="H315" s="181"/>
      <c r="I315" s="181"/>
      <c r="J315" s="181"/>
      <c r="K315" s="181"/>
      <c r="L315" s="181"/>
      <c r="M315" s="181"/>
      <c r="N315" s="181"/>
      <c r="O315" s="181"/>
      <c r="P315" s="181"/>
      <c r="Q315" s="181"/>
      <c r="R315" s="163"/>
      <c r="S315" s="164"/>
      <c r="T315" s="96"/>
      <c r="U315" s="79"/>
    </row>
    <row r="316" spans="1:25" ht="15" x14ac:dyDescent="0.25">
      <c r="A316" s="21"/>
      <c r="B316" s="161"/>
      <c r="C316" s="161"/>
      <c r="D316" s="161"/>
      <c r="E316" s="162"/>
      <c r="F316" s="165"/>
      <c r="G316" s="181"/>
      <c r="H316" s="181"/>
      <c r="I316" s="181"/>
      <c r="J316" s="181"/>
      <c r="K316" s="181"/>
      <c r="L316" s="181"/>
      <c r="M316" s="181"/>
      <c r="N316" s="181"/>
      <c r="O316" s="181"/>
      <c r="P316" s="181"/>
      <c r="Q316" s="181"/>
      <c r="R316" s="163"/>
      <c r="S316" s="140"/>
      <c r="T316" s="140"/>
      <c r="U316" s="79"/>
    </row>
    <row r="317" spans="1:25" ht="15" x14ac:dyDescent="0.25">
      <c r="A317" s="21"/>
      <c r="B317" s="161"/>
      <c r="C317" s="161"/>
      <c r="D317" s="161"/>
      <c r="E317" s="162"/>
      <c r="F317" s="165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63"/>
      <c r="S317" s="140"/>
      <c r="T317" s="140"/>
      <c r="U317" s="79"/>
    </row>
    <row r="318" spans="1:25" ht="15" x14ac:dyDescent="0.25">
      <c r="A318" s="21"/>
      <c r="B318" s="161"/>
      <c r="C318" s="161"/>
      <c r="D318" s="161"/>
      <c r="E318" s="162"/>
      <c r="F318" s="165"/>
      <c r="G318" s="181"/>
      <c r="H318" s="181"/>
      <c r="I318" s="181"/>
      <c r="J318" s="181"/>
      <c r="K318" s="181"/>
      <c r="L318" s="181"/>
      <c r="M318" s="181"/>
      <c r="N318" s="181"/>
      <c r="O318" s="181"/>
      <c r="P318" s="181"/>
      <c r="Q318" s="181"/>
      <c r="R318" s="166"/>
      <c r="S318" s="140"/>
      <c r="T318" s="140"/>
      <c r="U318" s="79"/>
    </row>
    <row r="319" spans="1:25" ht="15" x14ac:dyDescent="0.25">
      <c r="A319" s="21"/>
      <c r="B319" s="167"/>
      <c r="C319" s="167"/>
      <c r="D319" s="167"/>
      <c r="E319" s="162"/>
      <c r="F319" s="165"/>
      <c r="G319" s="181"/>
      <c r="H319" s="181"/>
      <c r="I319" s="181"/>
      <c r="J319" s="181"/>
      <c r="K319" s="181"/>
      <c r="L319" s="181"/>
      <c r="M319" s="181"/>
      <c r="N319" s="181"/>
      <c r="O319" s="181"/>
      <c r="P319" s="181"/>
      <c r="Q319" s="181"/>
      <c r="R319" s="166"/>
      <c r="S319" s="140"/>
      <c r="T319" s="140"/>
      <c r="U319" s="79"/>
    </row>
    <row r="320" spans="1:25" ht="15" x14ac:dyDescent="0.25">
      <c r="A320" s="21"/>
      <c r="B320" s="167"/>
      <c r="C320" s="167"/>
      <c r="D320" s="167"/>
      <c r="E320" s="162"/>
      <c r="F320" s="165"/>
      <c r="G320" s="181"/>
      <c r="H320" s="181"/>
      <c r="I320" s="181"/>
      <c r="J320" s="181"/>
      <c r="K320" s="181"/>
      <c r="L320" s="181"/>
      <c r="M320" s="181"/>
      <c r="N320" s="181"/>
      <c r="O320" s="181"/>
      <c r="P320" s="181"/>
      <c r="Q320" s="181"/>
      <c r="R320" s="163"/>
      <c r="S320" s="140"/>
      <c r="T320" s="140"/>
      <c r="U320" s="79"/>
    </row>
    <row r="321" spans="1:25" ht="15" x14ac:dyDescent="0.25">
      <c r="A321" s="21"/>
      <c r="B321" s="161"/>
      <c r="C321" s="161"/>
      <c r="D321" s="161"/>
      <c r="E321" s="162"/>
      <c r="F321" s="165"/>
      <c r="G321" s="181"/>
      <c r="H321" s="181"/>
      <c r="I321" s="181"/>
      <c r="J321" s="181"/>
      <c r="K321" s="181"/>
      <c r="L321" s="181"/>
      <c r="M321" s="181"/>
      <c r="N321" s="181"/>
      <c r="O321" s="181"/>
      <c r="P321" s="181"/>
      <c r="Q321" s="181"/>
      <c r="R321" s="163"/>
      <c r="S321" s="140"/>
      <c r="T321" s="140"/>
      <c r="U321" s="79"/>
    </row>
    <row r="322" spans="1:25" ht="15" x14ac:dyDescent="0.25">
      <c r="A322" s="168"/>
      <c r="B322" s="162"/>
      <c r="C322" s="162"/>
      <c r="D322" s="162"/>
      <c r="E322" s="162"/>
      <c r="F322" s="169"/>
      <c r="G322" s="181"/>
      <c r="H322" s="181"/>
      <c r="I322" s="181"/>
      <c r="J322" s="181"/>
      <c r="K322" s="181"/>
      <c r="L322" s="181"/>
      <c r="M322" s="181"/>
      <c r="N322" s="181"/>
      <c r="O322" s="181"/>
      <c r="P322" s="181"/>
      <c r="Q322" s="181"/>
      <c r="R322" s="84"/>
      <c r="S322" s="140"/>
      <c r="T322" s="141"/>
      <c r="U322" s="79"/>
    </row>
    <row r="323" spans="1:25" ht="15" x14ac:dyDescent="0.25">
      <c r="A323" s="149"/>
      <c r="B323" s="161"/>
      <c r="C323" s="170"/>
      <c r="D323" s="161"/>
      <c r="E323" s="162"/>
      <c r="F323" s="165"/>
      <c r="G323" s="181"/>
      <c r="H323" s="181"/>
      <c r="I323" s="181"/>
      <c r="J323" s="181"/>
      <c r="K323" s="181"/>
      <c r="L323" s="181"/>
      <c r="M323" s="181"/>
      <c r="N323" s="181"/>
      <c r="O323" s="181"/>
      <c r="P323" s="181"/>
      <c r="Q323" s="181"/>
      <c r="R323" s="163"/>
      <c r="S323" s="140"/>
      <c r="T323" s="140"/>
      <c r="U323" s="82"/>
    </row>
    <row r="324" spans="1:25" ht="15" x14ac:dyDescent="0.25">
      <c r="A324" s="171"/>
      <c r="B324" s="162"/>
      <c r="C324" s="162"/>
      <c r="D324" s="162"/>
      <c r="E324" s="162"/>
      <c r="F324" s="165"/>
      <c r="G324" s="181"/>
      <c r="H324" s="181"/>
      <c r="I324" s="181"/>
      <c r="J324" s="181"/>
      <c r="K324" s="181"/>
      <c r="L324" s="181"/>
      <c r="M324" s="181"/>
      <c r="N324" s="181"/>
      <c r="O324" s="181"/>
      <c r="P324" s="181"/>
      <c r="Q324" s="181"/>
      <c r="R324" s="84"/>
      <c r="S324" s="140"/>
      <c r="U324" s="83"/>
    </row>
    <row r="325" spans="1:25" ht="15" x14ac:dyDescent="0.25">
      <c r="A325" s="59"/>
      <c r="B325" s="172"/>
      <c r="C325" s="172"/>
      <c r="D325" s="150"/>
      <c r="E325" s="173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154"/>
      <c r="S325" s="79"/>
      <c r="V325" s="77" t="s">
        <v>50</v>
      </c>
      <c r="W325" s="77" t="s">
        <v>46</v>
      </c>
      <c r="X325" s="91" t="s">
        <v>51</v>
      </c>
    </row>
    <row r="326" spans="1:25" ht="15" x14ac:dyDescent="0.25">
      <c r="A326" s="125"/>
      <c r="B326" s="174"/>
      <c r="C326" s="172"/>
      <c r="D326" s="150"/>
      <c r="E326" s="173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154"/>
      <c r="S326" s="79"/>
      <c r="U326" s="78">
        <f>A326</f>
        <v>0</v>
      </c>
      <c r="V326" s="85">
        <f>IFERROR((B324/B323)*100,0)</f>
        <v>0</v>
      </c>
      <c r="W326" s="85">
        <f>IFERROR((C324/C323)*100,0)</f>
        <v>0</v>
      </c>
      <c r="X326" s="85">
        <f>IFERROR((D324/D323)*100,0)</f>
        <v>0</v>
      </c>
    </row>
    <row r="327" spans="1:25" ht="15" x14ac:dyDescent="0.25">
      <c r="A327" s="175"/>
      <c r="B327" s="176"/>
      <c r="C327" s="21"/>
      <c r="D327" s="177"/>
      <c r="E327" s="173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154"/>
      <c r="S327" s="79"/>
      <c r="U327" s="78"/>
      <c r="V327" s="85"/>
      <c r="W327" s="85"/>
      <c r="X327" s="85"/>
    </row>
    <row r="328" spans="1:25" ht="15" x14ac:dyDescent="0.25">
      <c r="A328" s="21"/>
      <c r="B328" s="21"/>
      <c r="C328" s="21"/>
      <c r="D328" s="177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154"/>
      <c r="S328" s="79"/>
      <c r="U328" s="78"/>
      <c r="V328" s="85"/>
      <c r="W328" s="85"/>
      <c r="X328" s="85"/>
    </row>
    <row r="329" spans="1:25" ht="15" x14ac:dyDescent="0.25">
      <c r="A329" s="63"/>
      <c r="B329" s="151"/>
      <c r="C329" s="151"/>
      <c r="D329" s="152"/>
      <c r="E329" s="153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154"/>
      <c r="S329" s="79"/>
      <c r="U329" s="78">
        <f>A329</f>
        <v>0</v>
      </c>
      <c r="V329" s="85">
        <f>IFERROR(B324/(B316+B315)*100,0)</f>
        <v>0</v>
      </c>
      <c r="W329" s="85">
        <f>IFERROR(C324/(C316+C315)*100,0)</f>
        <v>0</v>
      </c>
      <c r="X329" s="85">
        <f>IFERROR(D324/(D316+D315)*100,0)</f>
        <v>0</v>
      </c>
    </row>
    <row r="330" spans="1:25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154"/>
      <c r="S330" s="79"/>
      <c r="U330" t="s">
        <v>48</v>
      </c>
      <c r="V330" s="86" t="e">
        <f>E325/E$15*100</f>
        <v>#DIV/0!</v>
      </c>
      <c r="W330" s="87"/>
      <c r="X330" s="73"/>
      <c r="Y330" s="88" t="e">
        <f>V330</f>
        <v>#DIV/0!</v>
      </c>
    </row>
    <row r="331" spans="1:25" ht="15" x14ac:dyDescent="0.25">
      <c r="A331" s="155"/>
      <c r="B331" s="156"/>
      <c r="C331" s="157"/>
      <c r="D331" s="155"/>
      <c r="E331" s="156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154"/>
      <c r="S331" s="79"/>
    </row>
    <row r="332" spans="1:25" ht="15" x14ac:dyDescent="0.25">
      <c r="A332" s="155"/>
      <c r="B332" s="158"/>
      <c r="C332" s="155"/>
      <c r="D332" s="155"/>
      <c r="E332" s="159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154"/>
      <c r="S332" s="79"/>
    </row>
    <row r="333" spans="1:25" ht="15" x14ac:dyDescent="0.25">
      <c r="A333" s="155"/>
      <c r="B333" s="155"/>
      <c r="C333" s="155"/>
      <c r="D333" s="155"/>
      <c r="E333" s="157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154"/>
      <c r="S333" s="145"/>
      <c r="T333" s="138"/>
    </row>
    <row r="334" spans="1:25" ht="15" x14ac:dyDescent="0.25">
      <c r="A334" s="160"/>
      <c r="B334" s="146"/>
      <c r="C334" s="146"/>
      <c r="D334" s="146"/>
      <c r="E334" s="146"/>
      <c r="F334" s="146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154"/>
      <c r="S334" s="147"/>
      <c r="T334" s="139"/>
      <c r="U334" s="77"/>
      <c r="X334" s="77"/>
    </row>
    <row r="335" spans="1:25" ht="15" x14ac:dyDescent="0.25">
      <c r="A335" s="21"/>
      <c r="B335" s="161"/>
      <c r="C335" s="161"/>
      <c r="D335" s="161"/>
      <c r="E335" s="162"/>
      <c r="F335" s="148"/>
      <c r="G335" s="181"/>
      <c r="H335" s="181"/>
      <c r="I335" s="181"/>
      <c r="J335" s="181"/>
      <c r="K335" s="181"/>
      <c r="L335" s="181"/>
      <c r="M335" s="181"/>
      <c r="N335" s="181"/>
      <c r="O335" s="181"/>
      <c r="P335" s="181"/>
      <c r="Q335" s="181"/>
      <c r="R335" s="163"/>
      <c r="S335" s="164"/>
      <c r="T335" s="96"/>
      <c r="U335" s="79"/>
    </row>
    <row r="336" spans="1:25" ht="15" x14ac:dyDescent="0.25">
      <c r="A336" s="21"/>
      <c r="B336" s="161"/>
      <c r="C336" s="161"/>
      <c r="D336" s="161"/>
      <c r="E336" s="162"/>
      <c r="F336" s="165"/>
      <c r="G336" s="181"/>
      <c r="H336" s="181"/>
      <c r="I336" s="181"/>
      <c r="J336" s="181"/>
      <c r="K336" s="181"/>
      <c r="L336" s="181"/>
      <c r="M336" s="181"/>
      <c r="N336" s="181"/>
      <c r="O336" s="181"/>
      <c r="P336" s="181"/>
      <c r="Q336" s="181"/>
      <c r="R336" s="163"/>
      <c r="S336" s="140"/>
      <c r="T336" s="140"/>
      <c r="U336" s="79"/>
    </row>
    <row r="337" spans="1:25" ht="15" x14ac:dyDescent="0.25">
      <c r="A337" s="21"/>
      <c r="B337" s="161"/>
      <c r="C337" s="161"/>
      <c r="D337" s="161"/>
      <c r="E337" s="162"/>
      <c r="F337" s="165"/>
      <c r="G337" s="181"/>
      <c r="H337" s="181"/>
      <c r="I337" s="181"/>
      <c r="J337" s="181"/>
      <c r="K337" s="181"/>
      <c r="L337" s="181"/>
      <c r="M337" s="181"/>
      <c r="N337" s="181"/>
      <c r="O337" s="181"/>
      <c r="P337" s="181"/>
      <c r="Q337" s="181"/>
      <c r="R337" s="163"/>
      <c r="S337" s="140"/>
      <c r="T337" s="140"/>
      <c r="U337" s="79"/>
    </row>
    <row r="338" spans="1:25" ht="15" x14ac:dyDescent="0.25">
      <c r="A338" s="21"/>
      <c r="B338" s="161"/>
      <c r="C338" s="161"/>
      <c r="D338" s="161"/>
      <c r="E338" s="162"/>
      <c r="F338" s="165"/>
      <c r="G338" s="181"/>
      <c r="H338" s="181"/>
      <c r="I338" s="181"/>
      <c r="J338" s="181"/>
      <c r="K338" s="181"/>
      <c r="L338" s="181"/>
      <c r="M338" s="181"/>
      <c r="N338" s="181"/>
      <c r="O338" s="181"/>
      <c r="P338" s="181"/>
      <c r="Q338" s="181"/>
      <c r="R338" s="166"/>
      <c r="S338" s="140"/>
      <c r="T338" s="140"/>
      <c r="U338" s="79"/>
    </row>
    <row r="339" spans="1:25" ht="15" x14ac:dyDescent="0.25">
      <c r="A339" s="21"/>
      <c r="B339" s="167"/>
      <c r="C339" s="167"/>
      <c r="D339" s="167"/>
      <c r="E339" s="162"/>
      <c r="F339" s="165"/>
      <c r="G339" s="181"/>
      <c r="H339" s="181"/>
      <c r="I339" s="181"/>
      <c r="J339" s="181"/>
      <c r="K339" s="181"/>
      <c r="L339" s="181"/>
      <c r="M339" s="181"/>
      <c r="N339" s="181"/>
      <c r="O339" s="181"/>
      <c r="P339" s="181"/>
      <c r="Q339" s="181"/>
      <c r="R339" s="166"/>
      <c r="S339" s="140"/>
      <c r="T339" s="140"/>
      <c r="U339" s="79"/>
    </row>
    <row r="340" spans="1:25" ht="15" x14ac:dyDescent="0.25">
      <c r="A340" s="21"/>
      <c r="B340" s="167"/>
      <c r="C340" s="167"/>
      <c r="D340" s="167"/>
      <c r="E340" s="162"/>
      <c r="F340" s="165"/>
      <c r="G340" s="181"/>
      <c r="H340" s="181"/>
      <c r="I340" s="181"/>
      <c r="J340" s="181"/>
      <c r="K340" s="181"/>
      <c r="L340" s="181"/>
      <c r="M340" s="181"/>
      <c r="N340" s="181"/>
      <c r="O340" s="181"/>
      <c r="P340" s="181"/>
      <c r="Q340" s="181"/>
      <c r="R340" s="163"/>
      <c r="S340" s="140"/>
      <c r="T340" s="140"/>
      <c r="U340" s="79"/>
    </row>
    <row r="341" spans="1:25" ht="15" x14ac:dyDescent="0.25">
      <c r="A341" s="21"/>
      <c r="B341" s="161"/>
      <c r="C341" s="161"/>
      <c r="D341" s="161"/>
      <c r="E341" s="162"/>
      <c r="F341" s="165"/>
      <c r="G341" s="181"/>
      <c r="H341" s="181"/>
      <c r="I341" s="181"/>
      <c r="J341" s="181"/>
      <c r="K341" s="181"/>
      <c r="L341" s="181"/>
      <c r="M341" s="181"/>
      <c r="N341" s="181"/>
      <c r="O341" s="181"/>
      <c r="P341" s="181"/>
      <c r="Q341" s="181"/>
      <c r="R341" s="163"/>
      <c r="S341" s="140"/>
      <c r="T341" s="140"/>
      <c r="U341" s="79"/>
    </row>
    <row r="342" spans="1:25" ht="15" x14ac:dyDescent="0.25">
      <c r="A342" s="168"/>
      <c r="B342" s="162"/>
      <c r="C342" s="162"/>
      <c r="D342" s="162"/>
      <c r="E342" s="162"/>
      <c r="F342" s="169"/>
      <c r="G342" s="181"/>
      <c r="H342" s="181"/>
      <c r="I342" s="181"/>
      <c r="J342" s="181"/>
      <c r="K342" s="181"/>
      <c r="L342" s="181"/>
      <c r="M342" s="181"/>
      <c r="N342" s="181"/>
      <c r="O342" s="181"/>
      <c r="P342" s="181"/>
      <c r="Q342" s="181"/>
      <c r="R342" s="84"/>
      <c r="S342" s="140"/>
      <c r="T342" s="141"/>
      <c r="U342" s="79"/>
    </row>
    <row r="343" spans="1:25" ht="15" x14ac:dyDescent="0.25">
      <c r="A343" s="149"/>
      <c r="B343" s="161"/>
      <c r="C343" s="170"/>
      <c r="D343" s="161"/>
      <c r="E343" s="162"/>
      <c r="F343" s="165"/>
      <c r="G343" s="181"/>
      <c r="H343" s="181"/>
      <c r="I343" s="181"/>
      <c r="J343" s="181"/>
      <c r="K343" s="181"/>
      <c r="L343" s="181"/>
      <c r="M343" s="181"/>
      <c r="N343" s="181"/>
      <c r="O343" s="181"/>
      <c r="P343" s="181"/>
      <c r="Q343" s="181"/>
      <c r="R343" s="163"/>
      <c r="S343" s="140"/>
      <c r="T343" s="140"/>
      <c r="U343" s="82"/>
    </row>
    <row r="344" spans="1:25" ht="15" x14ac:dyDescent="0.25">
      <c r="A344" s="171"/>
      <c r="B344" s="162"/>
      <c r="C344" s="162"/>
      <c r="D344" s="162"/>
      <c r="E344" s="162"/>
      <c r="F344" s="165"/>
      <c r="G344" s="181"/>
      <c r="H344" s="181"/>
      <c r="I344" s="181"/>
      <c r="J344" s="181"/>
      <c r="K344" s="181"/>
      <c r="L344" s="181"/>
      <c r="M344" s="181"/>
      <c r="N344" s="181"/>
      <c r="O344" s="181"/>
      <c r="P344" s="181"/>
      <c r="Q344" s="181"/>
      <c r="R344" s="84"/>
      <c r="S344" s="140"/>
      <c r="U344" s="83"/>
    </row>
    <row r="345" spans="1:25" ht="15" x14ac:dyDescent="0.25">
      <c r="A345" s="59"/>
      <c r="B345" s="172"/>
      <c r="C345" s="172"/>
      <c r="D345" s="150"/>
      <c r="E345" s="173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154"/>
      <c r="S345" s="79"/>
      <c r="V345" s="77" t="s">
        <v>50</v>
      </c>
      <c r="W345" s="77" t="s">
        <v>46</v>
      </c>
      <c r="X345" s="91" t="s">
        <v>51</v>
      </c>
    </row>
    <row r="346" spans="1:25" ht="15" x14ac:dyDescent="0.25">
      <c r="A346" s="125"/>
      <c r="B346" s="174"/>
      <c r="C346" s="172"/>
      <c r="D346" s="150"/>
      <c r="E346" s="173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154"/>
      <c r="S346" s="79"/>
      <c r="U346" s="78">
        <f>A346</f>
        <v>0</v>
      </c>
      <c r="V346" s="85">
        <f>IFERROR((B344/B343)*100,0)</f>
        <v>0</v>
      </c>
      <c r="W346" s="85">
        <f>IFERROR((C344/C343)*100,0)</f>
        <v>0</v>
      </c>
      <c r="X346" s="85">
        <f>IFERROR((D344/D343)*100,0)</f>
        <v>0</v>
      </c>
    </row>
    <row r="347" spans="1:25" ht="15" x14ac:dyDescent="0.25">
      <c r="A347" s="175"/>
      <c r="B347" s="176"/>
      <c r="C347" s="21"/>
      <c r="D347" s="177"/>
      <c r="E347" s="173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154"/>
      <c r="S347" s="79"/>
      <c r="U347" s="78"/>
      <c r="V347" s="85"/>
      <c r="W347" s="85"/>
      <c r="X347" s="85"/>
    </row>
    <row r="348" spans="1:25" ht="15" x14ac:dyDescent="0.25">
      <c r="A348" s="21"/>
      <c r="B348" s="21"/>
      <c r="C348" s="21"/>
      <c r="D348" s="177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154"/>
      <c r="S348" s="79"/>
      <c r="U348" s="78"/>
      <c r="V348" s="85"/>
      <c r="W348" s="85"/>
      <c r="X348" s="85"/>
    </row>
    <row r="349" spans="1:25" ht="15" x14ac:dyDescent="0.25">
      <c r="A349" s="63"/>
      <c r="B349" s="151"/>
      <c r="C349" s="151"/>
      <c r="D349" s="152"/>
      <c r="E349" s="153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154"/>
      <c r="S349" s="79"/>
      <c r="U349" s="78">
        <f>A349</f>
        <v>0</v>
      </c>
      <c r="V349" s="85">
        <f>IFERROR(B344/(B336+B335)*100,0)</f>
        <v>0</v>
      </c>
      <c r="W349" s="85">
        <f>IFERROR(C344/(C336+C335)*100,0)</f>
        <v>0</v>
      </c>
      <c r="X349" s="85">
        <f>IFERROR(D344/(D336+D335)*100,0)</f>
        <v>0</v>
      </c>
    </row>
    <row r="350" spans="1:25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154"/>
      <c r="S350" s="79"/>
      <c r="U350" t="s">
        <v>48</v>
      </c>
      <c r="V350" s="86" t="e">
        <f>E345/E$15*100</f>
        <v>#DIV/0!</v>
      </c>
      <c r="W350" s="87"/>
      <c r="X350" s="73"/>
      <c r="Y350" s="88" t="e">
        <f>V350</f>
        <v>#DIV/0!</v>
      </c>
    </row>
    <row r="351" spans="1:25" ht="15" x14ac:dyDescent="0.25">
      <c r="A351" s="155"/>
      <c r="B351" s="156"/>
      <c r="C351" s="157"/>
      <c r="D351" s="155"/>
      <c r="E351" s="156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154"/>
      <c r="S351" s="79"/>
    </row>
    <row r="352" spans="1:25" ht="15" x14ac:dyDescent="0.25">
      <c r="A352" s="155"/>
      <c r="B352" s="158"/>
      <c r="C352" s="155"/>
      <c r="D352" s="155"/>
      <c r="E352" s="159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154"/>
      <c r="S352" s="79"/>
    </row>
    <row r="353" spans="1:24" ht="15" x14ac:dyDescent="0.25">
      <c r="A353" s="155"/>
      <c r="B353" s="155"/>
      <c r="C353" s="155"/>
      <c r="D353" s="155"/>
      <c r="E353" s="157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154"/>
      <c r="S353" s="145"/>
      <c r="T353" s="138"/>
    </row>
    <row r="354" spans="1:24" ht="15" x14ac:dyDescent="0.25">
      <c r="A354" s="160"/>
      <c r="B354" s="146"/>
      <c r="C354" s="146"/>
      <c r="D354" s="146"/>
      <c r="E354" s="146"/>
      <c r="F354" s="146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154"/>
      <c r="S354" s="147"/>
      <c r="T354" s="139"/>
      <c r="U354" s="77"/>
      <c r="X354" s="77"/>
    </row>
    <row r="355" spans="1:24" ht="15" x14ac:dyDescent="0.25">
      <c r="A355" s="21"/>
      <c r="B355" s="161"/>
      <c r="C355" s="161"/>
      <c r="D355" s="161"/>
      <c r="E355" s="162"/>
      <c r="F355" s="148"/>
      <c r="G355" s="181"/>
      <c r="H355" s="181"/>
      <c r="I355" s="181"/>
      <c r="J355" s="181"/>
      <c r="K355" s="181"/>
      <c r="L355" s="181"/>
      <c r="M355" s="181"/>
      <c r="N355" s="181"/>
      <c r="O355" s="181"/>
      <c r="P355" s="181"/>
      <c r="Q355" s="181"/>
      <c r="R355" s="163"/>
      <c r="S355" s="164"/>
      <c r="T355" s="96"/>
      <c r="U355" s="79"/>
    </row>
    <row r="356" spans="1:24" ht="15" x14ac:dyDescent="0.25">
      <c r="A356" s="21"/>
      <c r="B356" s="161"/>
      <c r="C356" s="161"/>
      <c r="D356" s="161"/>
      <c r="E356" s="162"/>
      <c r="F356" s="165"/>
      <c r="G356" s="181"/>
      <c r="H356" s="181"/>
      <c r="I356" s="181"/>
      <c r="J356" s="181"/>
      <c r="K356" s="181"/>
      <c r="L356" s="181"/>
      <c r="M356" s="181"/>
      <c r="N356" s="181"/>
      <c r="O356" s="181"/>
      <c r="P356" s="181"/>
      <c r="Q356" s="181"/>
      <c r="R356" s="163"/>
      <c r="S356" s="140"/>
      <c r="T356" s="140"/>
      <c r="U356" s="79"/>
    </row>
    <row r="357" spans="1:24" ht="15" x14ac:dyDescent="0.25">
      <c r="A357" s="21"/>
      <c r="B357" s="161"/>
      <c r="C357" s="161"/>
      <c r="D357" s="161"/>
      <c r="E357" s="162"/>
      <c r="F357" s="165"/>
      <c r="G357" s="181"/>
      <c r="H357" s="181"/>
      <c r="I357" s="181"/>
      <c r="J357" s="181"/>
      <c r="K357" s="181"/>
      <c r="L357" s="181"/>
      <c r="M357" s="181"/>
      <c r="N357" s="181"/>
      <c r="O357" s="181"/>
      <c r="P357" s="181"/>
      <c r="Q357" s="181"/>
      <c r="R357" s="163"/>
      <c r="S357" s="140"/>
      <c r="T357" s="140"/>
      <c r="U357" s="79"/>
    </row>
    <row r="358" spans="1:24" ht="15" x14ac:dyDescent="0.25">
      <c r="A358" s="21"/>
      <c r="B358" s="161"/>
      <c r="C358" s="161"/>
      <c r="D358" s="161"/>
      <c r="E358" s="162"/>
      <c r="F358" s="165"/>
      <c r="G358" s="181"/>
      <c r="H358" s="181"/>
      <c r="I358" s="181"/>
      <c r="J358" s="181"/>
      <c r="K358" s="181"/>
      <c r="L358" s="181"/>
      <c r="M358" s="181"/>
      <c r="N358" s="181"/>
      <c r="O358" s="181"/>
      <c r="P358" s="181"/>
      <c r="Q358" s="181"/>
      <c r="R358" s="166"/>
      <c r="S358" s="140"/>
      <c r="T358" s="140"/>
      <c r="U358" s="79"/>
    </row>
    <row r="359" spans="1:24" ht="15" x14ac:dyDescent="0.25">
      <c r="A359" s="21"/>
      <c r="B359" s="167"/>
      <c r="C359" s="167"/>
      <c r="D359" s="167"/>
      <c r="E359" s="162"/>
      <c r="F359" s="165"/>
      <c r="G359" s="181"/>
      <c r="H359" s="181"/>
      <c r="I359" s="181"/>
      <c r="J359" s="181"/>
      <c r="K359" s="181"/>
      <c r="L359" s="181"/>
      <c r="M359" s="181"/>
      <c r="N359" s="181"/>
      <c r="O359" s="181"/>
      <c r="P359" s="181"/>
      <c r="Q359" s="181"/>
      <c r="R359" s="166"/>
      <c r="S359" s="140"/>
      <c r="T359" s="140"/>
      <c r="U359" s="79"/>
    </row>
    <row r="360" spans="1:24" ht="15" x14ac:dyDescent="0.25">
      <c r="A360" s="21"/>
      <c r="B360" s="167"/>
      <c r="C360" s="167"/>
      <c r="D360" s="167"/>
      <c r="E360" s="162"/>
      <c r="F360" s="165"/>
      <c r="G360" s="181"/>
      <c r="H360" s="181"/>
      <c r="I360" s="181"/>
      <c r="J360" s="181"/>
      <c r="K360" s="181"/>
      <c r="L360" s="181"/>
      <c r="M360" s="181"/>
      <c r="N360" s="181"/>
      <c r="O360" s="181"/>
      <c r="P360" s="181"/>
      <c r="Q360" s="181"/>
      <c r="R360" s="163"/>
      <c r="S360" s="140"/>
      <c r="T360" s="140"/>
      <c r="U360" s="79"/>
    </row>
    <row r="361" spans="1:24" ht="15" x14ac:dyDescent="0.25">
      <c r="A361" s="21"/>
      <c r="B361" s="161"/>
      <c r="C361" s="161"/>
      <c r="D361" s="161"/>
      <c r="E361" s="162"/>
      <c r="F361" s="165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63"/>
      <c r="S361" s="140"/>
      <c r="T361" s="140"/>
      <c r="U361" s="79"/>
    </row>
    <row r="362" spans="1:24" ht="15" x14ac:dyDescent="0.25">
      <c r="A362" s="168"/>
      <c r="B362" s="162"/>
      <c r="C362" s="162"/>
      <c r="D362" s="162"/>
      <c r="E362" s="162"/>
      <c r="F362" s="169"/>
      <c r="G362" s="181"/>
      <c r="H362" s="181"/>
      <c r="I362" s="181"/>
      <c r="J362" s="181"/>
      <c r="K362" s="181"/>
      <c r="L362" s="181"/>
      <c r="M362" s="181"/>
      <c r="N362" s="181"/>
      <c r="O362" s="181"/>
      <c r="P362" s="181"/>
      <c r="Q362" s="181"/>
      <c r="R362" s="84"/>
      <c r="S362" s="140"/>
      <c r="T362" s="141"/>
      <c r="U362" s="79"/>
    </row>
    <row r="363" spans="1:24" ht="15" x14ac:dyDescent="0.25">
      <c r="A363" s="149"/>
      <c r="B363" s="161"/>
      <c r="C363" s="170"/>
      <c r="D363" s="161"/>
      <c r="E363" s="162"/>
      <c r="F363" s="165"/>
      <c r="G363" s="181"/>
      <c r="H363" s="181"/>
      <c r="I363" s="181"/>
      <c r="J363" s="181"/>
      <c r="K363" s="181"/>
      <c r="L363" s="181"/>
      <c r="M363" s="181"/>
      <c r="N363" s="181"/>
      <c r="O363" s="181"/>
      <c r="P363" s="181"/>
      <c r="Q363" s="181"/>
      <c r="R363" s="163"/>
      <c r="S363" s="140"/>
      <c r="T363" s="140"/>
      <c r="U363" s="82"/>
    </row>
    <row r="364" spans="1:24" ht="15" x14ac:dyDescent="0.25">
      <c r="A364" s="171"/>
      <c r="B364" s="162"/>
      <c r="C364" s="162"/>
      <c r="D364" s="162"/>
      <c r="E364" s="162"/>
      <c r="F364" s="165"/>
      <c r="G364" s="181"/>
      <c r="H364" s="181"/>
      <c r="I364" s="181"/>
      <c r="J364" s="181"/>
      <c r="K364" s="181"/>
      <c r="L364" s="181"/>
      <c r="M364" s="181"/>
      <c r="N364" s="181"/>
      <c r="O364" s="181"/>
      <c r="P364" s="181"/>
      <c r="Q364" s="181"/>
      <c r="R364" s="84"/>
      <c r="S364" s="140"/>
      <c r="U364" s="83"/>
    </row>
    <row r="365" spans="1:24" ht="15" x14ac:dyDescent="0.25">
      <c r="A365" s="59"/>
      <c r="B365" s="172"/>
      <c r="C365" s="172"/>
      <c r="D365" s="150"/>
      <c r="E365" s="173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154"/>
      <c r="S365" s="79"/>
      <c r="V365" s="77" t="s">
        <v>50</v>
      </c>
      <c r="W365" s="77" t="s">
        <v>46</v>
      </c>
      <c r="X365" s="91" t="s">
        <v>51</v>
      </c>
    </row>
    <row r="366" spans="1:24" ht="15" x14ac:dyDescent="0.25">
      <c r="A366" s="125"/>
      <c r="B366" s="174"/>
      <c r="C366" s="172"/>
      <c r="D366" s="150"/>
      <c r="E366" s="173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154"/>
      <c r="S366" s="79"/>
      <c r="U366" s="78">
        <f>A366</f>
        <v>0</v>
      </c>
      <c r="V366" s="85">
        <f>IFERROR((B364/B363)*100,0)</f>
        <v>0</v>
      </c>
      <c r="W366" s="85">
        <f>IFERROR((C364/C363)*100,0)</f>
        <v>0</v>
      </c>
      <c r="X366" s="85">
        <f>IFERROR((D364/D363)*100,0)</f>
        <v>0</v>
      </c>
    </row>
    <row r="367" spans="1:24" ht="15" x14ac:dyDescent="0.25">
      <c r="A367" s="175"/>
      <c r="B367" s="176"/>
      <c r="C367" s="21"/>
      <c r="D367" s="177"/>
      <c r="E367" s="173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154"/>
      <c r="S367" s="79"/>
      <c r="U367" s="78"/>
      <c r="V367" s="85"/>
      <c r="W367" s="85"/>
      <c r="X367" s="85"/>
    </row>
    <row r="368" spans="1:24" ht="15" x14ac:dyDescent="0.25">
      <c r="A368" s="21"/>
      <c r="B368" s="21"/>
      <c r="C368" s="21"/>
      <c r="D368" s="177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154"/>
      <c r="S368" s="79"/>
      <c r="U368" s="78"/>
      <c r="V368" s="85"/>
      <c r="W368" s="85"/>
      <c r="X368" s="85"/>
    </row>
    <row r="369" spans="1:25" ht="15" x14ac:dyDescent="0.25">
      <c r="A369" s="63"/>
      <c r="B369" s="151"/>
      <c r="C369" s="151"/>
      <c r="D369" s="177"/>
      <c r="E369" s="153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154"/>
      <c r="S369" s="79"/>
      <c r="U369" s="78">
        <f>A369</f>
        <v>0</v>
      </c>
      <c r="V369" s="85">
        <f>IFERROR(B364/(B356+B355)*100,0)</f>
        <v>0</v>
      </c>
      <c r="W369" s="85">
        <f>IFERROR(C364/(C356+C355)*100,0)</f>
        <v>0</v>
      </c>
      <c r="X369" s="85">
        <f>IFERROR(D364/(D356+D355)*100,0)</f>
        <v>0</v>
      </c>
    </row>
    <row r="370" spans="1:25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154"/>
      <c r="S370" s="79"/>
      <c r="U370" t="s">
        <v>48</v>
      </c>
      <c r="V370" s="86" t="e">
        <f>E365/E$15*100</f>
        <v>#DIV/0!</v>
      </c>
      <c r="W370" s="87"/>
      <c r="X370" s="73"/>
      <c r="Y370" s="88" t="e">
        <f>V370</f>
        <v>#DIV/0!</v>
      </c>
    </row>
    <row r="371" spans="1:25" ht="15" x14ac:dyDescent="0.25">
      <c r="A371" s="155"/>
      <c r="B371" s="156"/>
      <c r="C371" s="157"/>
      <c r="D371" s="155"/>
      <c r="E371" s="156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154"/>
      <c r="S371" s="79"/>
    </row>
    <row r="372" spans="1:25" ht="15" x14ac:dyDescent="0.25">
      <c r="A372" s="155"/>
      <c r="B372" s="158"/>
      <c r="C372" s="155"/>
      <c r="D372" s="155"/>
      <c r="E372" s="159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154"/>
      <c r="S372" s="79"/>
    </row>
    <row r="373" spans="1:25" ht="15" x14ac:dyDescent="0.25">
      <c r="A373" s="155"/>
      <c r="B373" s="155"/>
      <c r="C373" s="155"/>
      <c r="D373" s="155"/>
      <c r="E373" s="157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154"/>
      <c r="S373" s="145"/>
      <c r="T373" s="138"/>
    </row>
    <row r="374" spans="1:25" ht="15" x14ac:dyDescent="0.25">
      <c r="A374" s="160"/>
      <c r="B374" s="146"/>
      <c r="C374" s="146"/>
      <c r="D374" s="146"/>
      <c r="E374" s="146"/>
      <c r="F374" s="146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154"/>
      <c r="S374" s="147"/>
      <c r="T374" s="139"/>
      <c r="U374" s="77"/>
      <c r="X374" s="77"/>
    </row>
    <row r="375" spans="1:25" ht="15" x14ac:dyDescent="0.25">
      <c r="A375" s="21"/>
      <c r="B375" s="161"/>
      <c r="C375" s="161"/>
      <c r="D375" s="161"/>
      <c r="E375" s="162"/>
      <c r="F375" s="148"/>
      <c r="G375" s="181"/>
      <c r="H375" s="181"/>
      <c r="I375" s="181"/>
      <c r="J375" s="181"/>
      <c r="K375" s="181"/>
      <c r="L375" s="181"/>
      <c r="M375" s="181"/>
      <c r="N375" s="181"/>
      <c r="O375" s="181"/>
      <c r="P375" s="181"/>
      <c r="Q375" s="181"/>
      <c r="R375" s="163"/>
      <c r="S375" s="164"/>
      <c r="T375" s="96"/>
      <c r="U375" s="79"/>
    </row>
    <row r="376" spans="1:25" ht="15" x14ac:dyDescent="0.25">
      <c r="A376" s="21"/>
      <c r="B376" s="161"/>
      <c r="C376" s="161"/>
      <c r="D376" s="161"/>
      <c r="E376" s="162"/>
      <c r="F376" s="165"/>
      <c r="G376" s="181"/>
      <c r="H376" s="181"/>
      <c r="I376" s="181"/>
      <c r="J376" s="181"/>
      <c r="K376" s="181"/>
      <c r="L376" s="181"/>
      <c r="M376" s="181"/>
      <c r="N376" s="181"/>
      <c r="O376" s="181"/>
      <c r="P376" s="181"/>
      <c r="Q376" s="181"/>
      <c r="R376" s="163"/>
      <c r="S376" s="140"/>
      <c r="T376" s="140"/>
      <c r="U376" s="79"/>
    </row>
    <row r="377" spans="1:25" ht="15" x14ac:dyDescent="0.25">
      <c r="A377" s="21"/>
      <c r="B377" s="161"/>
      <c r="C377" s="161"/>
      <c r="D377" s="161"/>
      <c r="E377" s="162"/>
      <c r="F377" s="165"/>
      <c r="G377" s="181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63"/>
      <c r="S377" s="140"/>
      <c r="T377" s="140"/>
      <c r="U377" s="79"/>
    </row>
    <row r="378" spans="1:25" ht="15" x14ac:dyDescent="0.25">
      <c r="A378" s="21"/>
      <c r="B378" s="161"/>
      <c r="C378" s="161"/>
      <c r="D378" s="161"/>
      <c r="E378" s="162"/>
      <c r="F378" s="165"/>
      <c r="G378" s="181"/>
      <c r="H378" s="181"/>
      <c r="I378" s="181"/>
      <c r="J378" s="181"/>
      <c r="K378" s="181"/>
      <c r="L378" s="181"/>
      <c r="M378" s="181"/>
      <c r="N378" s="181"/>
      <c r="O378" s="181"/>
      <c r="P378" s="181"/>
      <c r="Q378" s="181"/>
      <c r="R378" s="166"/>
      <c r="S378" s="140"/>
      <c r="T378" s="140"/>
      <c r="U378" s="79"/>
    </row>
    <row r="379" spans="1:25" ht="15" x14ac:dyDescent="0.25">
      <c r="A379" s="21"/>
      <c r="B379" s="167"/>
      <c r="C379" s="167"/>
      <c r="D379" s="167"/>
      <c r="E379" s="162"/>
      <c r="F379" s="165"/>
      <c r="G379" s="181"/>
      <c r="H379" s="181"/>
      <c r="I379" s="181"/>
      <c r="J379" s="181"/>
      <c r="K379" s="181"/>
      <c r="L379" s="181"/>
      <c r="M379" s="181"/>
      <c r="N379" s="181"/>
      <c r="O379" s="181"/>
      <c r="P379" s="181"/>
      <c r="Q379" s="181"/>
      <c r="R379" s="166"/>
      <c r="S379" s="140"/>
      <c r="T379" s="140"/>
      <c r="U379" s="79"/>
    </row>
    <row r="380" spans="1:25" ht="15" x14ac:dyDescent="0.25">
      <c r="A380" s="21"/>
      <c r="B380" s="167"/>
      <c r="C380" s="167"/>
      <c r="D380" s="167"/>
      <c r="E380" s="162"/>
      <c r="F380" s="165"/>
      <c r="G380" s="181"/>
      <c r="H380" s="181"/>
      <c r="I380" s="181"/>
      <c r="J380" s="181"/>
      <c r="K380" s="181"/>
      <c r="L380" s="181"/>
      <c r="M380" s="181"/>
      <c r="N380" s="181"/>
      <c r="O380" s="181"/>
      <c r="P380" s="181"/>
      <c r="Q380" s="181"/>
      <c r="R380" s="163"/>
      <c r="S380" s="140"/>
      <c r="T380" s="140"/>
      <c r="U380" s="79"/>
    </row>
    <row r="381" spans="1:25" ht="15" x14ac:dyDescent="0.25">
      <c r="A381" s="21"/>
      <c r="B381" s="161"/>
      <c r="C381" s="161"/>
      <c r="D381" s="161"/>
      <c r="E381" s="162"/>
      <c r="F381" s="165"/>
      <c r="G381" s="181"/>
      <c r="H381" s="181"/>
      <c r="I381" s="181"/>
      <c r="J381" s="181"/>
      <c r="K381" s="181"/>
      <c r="L381" s="181"/>
      <c r="M381" s="181"/>
      <c r="N381" s="181"/>
      <c r="O381" s="181"/>
      <c r="P381" s="181"/>
      <c r="Q381" s="181"/>
      <c r="R381" s="163"/>
      <c r="S381" s="140"/>
      <c r="T381" s="140"/>
      <c r="U381" s="79"/>
    </row>
    <row r="382" spans="1:25" ht="15" x14ac:dyDescent="0.25">
      <c r="A382" s="168"/>
      <c r="B382" s="162"/>
      <c r="C382" s="162"/>
      <c r="D382" s="162"/>
      <c r="E382" s="162"/>
      <c r="F382" s="169"/>
      <c r="G382" s="181"/>
      <c r="H382" s="181"/>
      <c r="I382" s="181"/>
      <c r="J382" s="181"/>
      <c r="K382" s="181"/>
      <c r="L382" s="181"/>
      <c r="M382" s="181"/>
      <c r="N382" s="181"/>
      <c r="O382" s="181"/>
      <c r="P382" s="181"/>
      <c r="Q382" s="181"/>
      <c r="R382" s="84"/>
      <c r="S382" s="140"/>
      <c r="T382" s="141"/>
      <c r="U382" s="79"/>
    </row>
    <row r="383" spans="1:25" ht="15" x14ac:dyDescent="0.25">
      <c r="A383" s="149"/>
      <c r="B383" s="161"/>
      <c r="C383" s="170"/>
      <c r="D383" s="161"/>
      <c r="E383" s="162"/>
      <c r="F383" s="165"/>
      <c r="G383" s="181"/>
      <c r="H383" s="181"/>
      <c r="I383" s="181"/>
      <c r="J383" s="181"/>
      <c r="K383" s="181"/>
      <c r="L383" s="181"/>
      <c r="M383" s="181"/>
      <c r="N383" s="181"/>
      <c r="O383" s="181"/>
      <c r="P383" s="181"/>
      <c r="Q383" s="181"/>
      <c r="R383" s="163"/>
      <c r="S383" s="140"/>
      <c r="T383" s="140"/>
      <c r="U383" s="82"/>
    </row>
    <row r="384" spans="1:25" ht="15" x14ac:dyDescent="0.25">
      <c r="A384" s="171"/>
      <c r="B384" s="162"/>
      <c r="C384" s="162"/>
      <c r="D384" s="162"/>
      <c r="E384" s="162"/>
      <c r="F384" s="165"/>
      <c r="G384" s="181"/>
      <c r="H384" s="181"/>
      <c r="I384" s="181"/>
      <c r="J384" s="181"/>
      <c r="K384" s="181"/>
      <c r="L384" s="181"/>
      <c r="M384" s="181"/>
      <c r="N384" s="181"/>
      <c r="O384" s="181"/>
      <c r="P384" s="181"/>
      <c r="Q384" s="181"/>
      <c r="R384" s="84"/>
      <c r="S384" s="140"/>
      <c r="U384" s="83"/>
    </row>
    <row r="385" spans="1:25" ht="15" x14ac:dyDescent="0.25">
      <c r="A385" s="59"/>
      <c r="B385" s="172"/>
      <c r="C385" s="172"/>
      <c r="D385" s="150"/>
      <c r="E385" s="173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154"/>
      <c r="S385" s="79"/>
      <c r="V385" s="77" t="s">
        <v>50</v>
      </c>
      <c r="W385" s="77" t="s">
        <v>46</v>
      </c>
      <c r="X385" s="91" t="s">
        <v>51</v>
      </c>
    </row>
    <row r="386" spans="1:25" ht="15" x14ac:dyDescent="0.25">
      <c r="A386" s="125"/>
      <c r="B386" s="174"/>
      <c r="C386" s="172"/>
      <c r="D386" s="150"/>
      <c r="E386" s="173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154"/>
      <c r="S386" s="79"/>
      <c r="U386" s="78">
        <f>A386</f>
        <v>0</v>
      </c>
      <c r="V386" s="85">
        <f>IFERROR((B384/B383)*100,0)</f>
        <v>0</v>
      </c>
      <c r="W386" s="85">
        <f>IFERROR((C384/C383)*100,0)</f>
        <v>0</v>
      </c>
      <c r="X386" s="85">
        <f>IFERROR((D384/D383)*100,0)</f>
        <v>0</v>
      </c>
    </row>
    <row r="387" spans="1:25" ht="15" x14ac:dyDescent="0.25">
      <c r="A387" s="175"/>
      <c r="B387" s="176"/>
      <c r="C387" s="21"/>
      <c r="D387" s="177"/>
      <c r="E387" s="173"/>
      <c r="F387" s="182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154"/>
      <c r="S387" s="79"/>
      <c r="U387" s="78"/>
      <c r="V387" s="85"/>
      <c r="W387" s="85"/>
      <c r="X387" s="85"/>
    </row>
    <row r="388" spans="1:25" ht="15" x14ac:dyDescent="0.25">
      <c r="A388" s="21"/>
      <c r="B388" s="21"/>
      <c r="C388" s="21"/>
      <c r="D388" s="177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154"/>
      <c r="S388" s="79"/>
      <c r="U388" s="78"/>
      <c r="V388" s="85"/>
      <c r="W388" s="85"/>
      <c r="X388" s="85"/>
    </row>
    <row r="389" spans="1:25" ht="15" x14ac:dyDescent="0.25">
      <c r="A389" s="63"/>
      <c r="B389" s="151"/>
      <c r="C389" s="151"/>
      <c r="D389" s="152"/>
      <c r="E389" s="153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154"/>
      <c r="S389" s="79"/>
      <c r="U389" s="78">
        <f>A389</f>
        <v>0</v>
      </c>
      <c r="V389" s="85">
        <f>IFERROR(B384/(B376+B375)*100,0)</f>
        <v>0</v>
      </c>
      <c r="W389" s="85">
        <f>IFERROR(C384/(C376+C375)*100,0)</f>
        <v>0</v>
      </c>
      <c r="X389" s="85">
        <f>IFERROR(D384/(D376+D375)*100,0)</f>
        <v>0</v>
      </c>
    </row>
    <row r="390" spans="1:25" ht="15" x14ac:dyDescent="0.25">
      <c r="A390" s="21"/>
      <c r="B390" s="178"/>
      <c r="C390" s="178"/>
      <c r="D390" s="178"/>
      <c r="E390" s="179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154"/>
      <c r="S390" s="79"/>
      <c r="U390" t="s">
        <v>48</v>
      </c>
      <c r="V390" s="86" t="e">
        <f>E385/E$15*100</f>
        <v>#DIV/0!</v>
      </c>
      <c r="W390" s="87"/>
      <c r="X390" s="73"/>
      <c r="Y390" s="88" t="e">
        <f>V390</f>
        <v>#DIV/0!</v>
      </c>
    </row>
    <row r="391" spans="1:25" ht="15" x14ac:dyDescent="0.25">
      <c r="A391" s="155"/>
      <c r="B391" s="156"/>
      <c r="C391" s="157"/>
      <c r="D391" s="155"/>
      <c r="E391" s="156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154"/>
      <c r="S391" s="79"/>
    </row>
    <row r="392" spans="1:25" ht="15" x14ac:dyDescent="0.25">
      <c r="A392" s="155"/>
      <c r="B392" s="158"/>
      <c r="C392" s="155"/>
      <c r="D392" s="155"/>
      <c r="E392" s="159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154"/>
      <c r="S392" s="79"/>
    </row>
    <row r="393" spans="1:25" ht="15" x14ac:dyDescent="0.25">
      <c r="A393" s="155"/>
      <c r="B393" s="155"/>
      <c r="C393" s="155"/>
      <c r="D393" s="155"/>
      <c r="E393" s="157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154"/>
      <c r="S393" s="145"/>
      <c r="T393" s="138"/>
    </row>
    <row r="394" spans="1:25" ht="15" x14ac:dyDescent="0.25">
      <c r="A394" s="160"/>
      <c r="B394" s="146"/>
      <c r="C394" s="146"/>
      <c r="D394" s="146"/>
      <c r="E394" s="146"/>
      <c r="F394" s="146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154"/>
      <c r="S394" s="147"/>
      <c r="T394" s="139"/>
      <c r="U394" s="77"/>
      <c r="X394" s="77"/>
    </row>
    <row r="395" spans="1:25" ht="15" x14ac:dyDescent="0.25">
      <c r="A395" s="21"/>
      <c r="B395" s="161"/>
      <c r="C395" s="161"/>
      <c r="D395" s="161"/>
      <c r="E395" s="162"/>
      <c r="F395" s="148"/>
      <c r="G395" s="181"/>
      <c r="H395" s="181"/>
      <c r="I395" s="181"/>
      <c r="J395" s="181"/>
      <c r="K395" s="181"/>
      <c r="L395" s="181"/>
      <c r="M395" s="181"/>
      <c r="N395" s="181"/>
      <c r="O395" s="181"/>
      <c r="P395" s="181"/>
      <c r="Q395" s="181"/>
      <c r="R395" s="163"/>
      <c r="S395" s="164"/>
      <c r="T395" s="96"/>
      <c r="U395" s="79"/>
    </row>
    <row r="396" spans="1:25" ht="15" x14ac:dyDescent="0.25">
      <c r="A396" s="21"/>
      <c r="B396" s="161"/>
      <c r="C396" s="161"/>
      <c r="D396" s="161"/>
      <c r="E396" s="162"/>
      <c r="F396" s="165"/>
      <c r="G396" s="181"/>
      <c r="H396" s="181"/>
      <c r="I396" s="181"/>
      <c r="J396" s="181"/>
      <c r="K396" s="181"/>
      <c r="L396" s="181"/>
      <c r="M396" s="181"/>
      <c r="N396" s="181"/>
      <c r="O396" s="181"/>
      <c r="P396" s="181"/>
      <c r="Q396" s="181"/>
      <c r="R396" s="163"/>
      <c r="S396" s="140"/>
      <c r="T396" s="140"/>
      <c r="U396" s="79"/>
    </row>
    <row r="397" spans="1:25" ht="15" x14ac:dyDescent="0.25">
      <c r="A397" s="21"/>
      <c r="B397" s="161"/>
      <c r="C397" s="161"/>
      <c r="D397" s="161"/>
      <c r="E397" s="162"/>
      <c r="F397" s="165"/>
      <c r="G397" s="181"/>
      <c r="H397" s="181"/>
      <c r="I397" s="181"/>
      <c r="J397" s="181"/>
      <c r="K397" s="181"/>
      <c r="L397" s="181"/>
      <c r="M397" s="181"/>
      <c r="N397" s="181"/>
      <c r="O397" s="181"/>
      <c r="P397" s="181"/>
      <c r="Q397" s="181"/>
      <c r="R397" s="163"/>
      <c r="S397" s="140"/>
      <c r="T397" s="140"/>
      <c r="U397" s="79"/>
    </row>
    <row r="398" spans="1:25" ht="15" x14ac:dyDescent="0.25">
      <c r="A398" s="21"/>
      <c r="B398" s="161"/>
      <c r="C398" s="161"/>
      <c r="D398" s="161"/>
      <c r="E398" s="162"/>
      <c r="F398" s="165"/>
      <c r="G398" s="181"/>
      <c r="H398" s="181"/>
      <c r="I398" s="181"/>
      <c r="J398" s="181"/>
      <c r="K398" s="181"/>
      <c r="L398" s="181"/>
      <c r="M398" s="181"/>
      <c r="N398" s="181"/>
      <c r="O398" s="181"/>
      <c r="P398" s="181"/>
      <c r="Q398" s="181"/>
      <c r="R398" s="166"/>
      <c r="S398" s="140"/>
      <c r="T398" s="140"/>
      <c r="U398" s="79"/>
    </row>
    <row r="399" spans="1:25" ht="15" x14ac:dyDescent="0.25">
      <c r="A399" s="21"/>
      <c r="B399" s="167"/>
      <c r="C399" s="167"/>
      <c r="D399" s="167"/>
      <c r="E399" s="162"/>
      <c r="F399" s="165"/>
      <c r="G399" s="181"/>
      <c r="H399" s="181"/>
      <c r="I399" s="181"/>
      <c r="J399" s="181"/>
      <c r="K399" s="181"/>
      <c r="L399" s="181"/>
      <c r="M399" s="181"/>
      <c r="N399" s="181"/>
      <c r="O399" s="181"/>
      <c r="P399" s="181"/>
      <c r="Q399" s="181"/>
      <c r="R399" s="166"/>
      <c r="S399" s="140"/>
      <c r="T399" s="140"/>
      <c r="U399" s="79"/>
    </row>
    <row r="400" spans="1:25" ht="15" x14ac:dyDescent="0.25">
      <c r="A400" s="21"/>
      <c r="B400" s="167"/>
      <c r="C400" s="167"/>
      <c r="D400" s="167"/>
      <c r="E400" s="162"/>
      <c r="F400" s="165"/>
      <c r="G400" s="181"/>
      <c r="H400" s="181"/>
      <c r="I400" s="181"/>
      <c r="J400" s="181"/>
      <c r="K400" s="181"/>
      <c r="L400" s="181"/>
      <c r="M400" s="181"/>
      <c r="N400" s="181"/>
      <c r="O400" s="181"/>
      <c r="P400" s="181"/>
      <c r="Q400" s="181"/>
      <c r="R400" s="163"/>
      <c r="S400" s="140"/>
      <c r="T400" s="140"/>
      <c r="U400" s="79"/>
    </row>
    <row r="401" spans="1:25" ht="15" x14ac:dyDescent="0.25">
      <c r="A401" s="21"/>
      <c r="B401" s="161"/>
      <c r="C401" s="161"/>
      <c r="D401" s="161"/>
      <c r="E401" s="162"/>
      <c r="F401" s="165"/>
      <c r="G401" s="181"/>
      <c r="H401" s="181"/>
      <c r="I401" s="181"/>
      <c r="J401" s="181"/>
      <c r="K401" s="181"/>
      <c r="L401" s="181"/>
      <c r="M401" s="181"/>
      <c r="N401" s="181"/>
      <c r="O401" s="181"/>
      <c r="P401" s="181"/>
      <c r="Q401" s="181"/>
      <c r="R401" s="163"/>
      <c r="S401" s="140"/>
      <c r="T401" s="140"/>
      <c r="U401" s="79"/>
    </row>
    <row r="402" spans="1:25" ht="15" x14ac:dyDescent="0.25">
      <c r="A402" s="168"/>
      <c r="B402" s="162"/>
      <c r="C402" s="162"/>
      <c r="D402" s="162"/>
      <c r="E402" s="162"/>
      <c r="F402" s="169"/>
      <c r="G402" s="181"/>
      <c r="H402" s="181"/>
      <c r="I402" s="181"/>
      <c r="J402" s="181"/>
      <c r="K402" s="181"/>
      <c r="L402" s="181"/>
      <c r="M402" s="181"/>
      <c r="N402" s="181"/>
      <c r="O402" s="181"/>
      <c r="P402" s="181"/>
      <c r="Q402" s="181"/>
      <c r="R402" s="84"/>
      <c r="S402" s="140"/>
      <c r="T402" s="141"/>
      <c r="U402" s="79"/>
    </row>
    <row r="403" spans="1:25" ht="15" x14ac:dyDescent="0.25">
      <c r="A403" s="149"/>
      <c r="B403" s="161"/>
      <c r="C403" s="170"/>
      <c r="D403" s="161"/>
      <c r="E403" s="162"/>
      <c r="F403" s="165"/>
      <c r="G403" s="181"/>
      <c r="H403" s="181"/>
      <c r="I403" s="181"/>
      <c r="J403" s="181"/>
      <c r="K403" s="181"/>
      <c r="L403" s="181"/>
      <c r="M403" s="181"/>
      <c r="N403" s="181"/>
      <c r="O403" s="181"/>
      <c r="P403" s="181"/>
      <c r="Q403" s="181"/>
      <c r="R403" s="163"/>
      <c r="S403" s="140"/>
      <c r="T403" s="140"/>
      <c r="U403" s="82"/>
    </row>
    <row r="404" spans="1:25" ht="15" x14ac:dyDescent="0.25">
      <c r="A404" s="171"/>
      <c r="B404" s="162"/>
      <c r="C404" s="162"/>
      <c r="D404" s="162"/>
      <c r="E404" s="162"/>
      <c r="F404" s="165"/>
      <c r="G404" s="181"/>
      <c r="H404" s="181"/>
      <c r="I404" s="181"/>
      <c r="J404" s="181"/>
      <c r="K404" s="181"/>
      <c r="L404" s="181"/>
      <c r="M404" s="181"/>
      <c r="N404" s="181"/>
      <c r="O404" s="181"/>
      <c r="P404" s="181"/>
      <c r="Q404" s="181"/>
      <c r="R404" s="84"/>
      <c r="S404" s="140"/>
      <c r="U404" s="83"/>
    </row>
    <row r="405" spans="1:25" ht="15" x14ac:dyDescent="0.25">
      <c r="A405" s="59"/>
      <c r="B405" s="172"/>
      <c r="C405" s="172"/>
      <c r="D405" s="150"/>
      <c r="E405" s="173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154"/>
      <c r="S405" s="79"/>
      <c r="V405" s="77" t="s">
        <v>50</v>
      </c>
      <c r="W405" s="77" t="s">
        <v>46</v>
      </c>
      <c r="X405" s="91" t="s">
        <v>51</v>
      </c>
    </row>
    <row r="406" spans="1:25" ht="15" x14ac:dyDescent="0.25">
      <c r="A406" s="125"/>
      <c r="B406" s="174"/>
      <c r="C406" s="172"/>
      <c r="D406" s="150"/>
      <c r="E406" s="173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154"/>
      <c r="S406" s="79"/>
      <c r="U406" s="78">
        <f>A406</f>
        <v>0</v>
      </c>
      <c r="V406" s="85">
        <f>IFERROR((B404/B403)*100,0)</f>
        <v>0</v>
      </c>
      <c r="W406" s="85">
        <f>IFERROR((C404/C403)*100,0)</f>
        <v>0</v>
      </c>
      <c r="X406" s="85">
        <f>IFERROR((D404/D403)*100,0)</f>
        <v>0</v>
      </c>
    </row>
    <row r="407" spans="1:25" ht="15" x14ac:dyDescent="0.25">
      <c r="A407" s="175"/>
      <c r="B407" s="176"/>
      <c r="C407" s="21"/>
      <c r="D407" s="177"/>
      <c r="E407" s="173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154"/>
      <c r="S407" s="79"/>
      <c r="U407" s="78"/>
      <c r="V407" s="85"/>
      <c r="W407" s="85"/>
      <c r="X407" s="85"/>
    </row>
    <row r="408" spans="1:25" ht="15" x14ac:dyDescent="0.25">
      <c r="A408" s="21"/>
      <c r="B408" s="21"/>
      <c r="C408" s="21"/>
      <c r="D408" s="177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154"/>
      <c r="S408" s="79"/>
      <c r="U408" s="78"/>
      <c r="V408" s="85"/>
      <c r="W408" s="85"/>
      <c r="X408" s="85"/>
    </row>
    <row r="409" spans="1:25" ht="15" x14ac:dyDescent="0.25">
      <c r="A409" s="63"/>
      <c r="B409" s="151"/>
      <c r="C409" s="151"/>
      <c r="D409" s="152"/>
      <c r="E409" s="153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154"/>
      <c r="S409" s="79"/>
      <c r="U409" s="78">
        <f>A409</f>
        <v>0</v>
      </c>
      <c r="V409" s="85">
        <f>IFERROR(B404/(B396+B395)*100,0)</f>
        <v>0</v>
      </c>
      <c r="W409" s="85">
        <f>IFERROR(C404/(C396+C395)*100,0)</f>
        <v>0</v>
      </c>
      <c r="X409" s="85">
        <f>IFERROR(D404/(D396+D395)*100,0)</f>
        <v>0</v>
      </c>
    </row>
    <row r="410" spans="1:25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154"/>
      <c r="S410" s="79"/>
      <c r="U410" t="s">
        <v>48</v>
      </c>
      <c r="V410" s="86" t="e">
        <f>E405/E$15*100</f>
        <v>#DIV/0!</v>
      </c>
      <c r="W410" s="87"/>
      <c r="X410" s="73"/>
      <c r="Y410" s="88" t="e">
        <f>V410</f>
        <v>#DIV/0!</v>
      </c>
    </row>
    <row r="411" spans="1:25" ht="15" x14ac:dyDescent="0.25">
      <c r="A411" s="155"/>
      <c r="B411" s="156"/>
      <c r="C411" s="157"/>
      <c r="D411" s="155"/>
      <c r="E411" s="156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154"/>
      <c r="S411" s="79"/>
    </row>
    <row r="412" spans="1:25" ht="15" x14ac:dyDescent="0.25">
      <c r="A412" s="155"/>
      <c r="B412" s="158"/>
      <c r="C412" s="155"/>
      <c r="D412" s="155"/>
      <c r="E412" s="159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154"/>
      <c r="S412" s="79"/>
    </row>
    <row r="413" spans="1:25" ht="15" x14ac:dyDescent="0.25">
      <c r="A413" s="155"/>
      <c r="B413" s="155"/>
      <c r="C413" s="155"/>
      <c r="D413" s="155"/>
      <c r="E413" s="157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154"/>
      <c r="S413" s="145"/>
      <c r="T413" s="138"/>
    </row>
    <row r="414" spans="1:25" ht="15" x14ac:dyDescent="0.25">
      <c r="A414" s="160"/>
      <c r="B414" s="146"/>
      <c r="C414" s="146"/>
      <c r="D414" s="146"/>
      <c r="E414" s="146"/>
      <c r="F414" s="146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154"/>
      <c r="S414" s="147"/>
      <c r="T414" s="139"/>
      <c r="U414" s="77"/>
      <c r="X414" s="77"/>
    </row>
    <row r="415" spans="1:25" ht="15" x14ac:dyDescent="0.25">
      <c r="A415" s="21"/>
      <c r="B415" s="161"/>
      <c r="C415" s="161"/>
      <c r="D415" s="161"/>
      <c r="E415" s="162"/>
      <c r="F415" s="148"/>
      <c r="G415" s="181"/>
      <c r="H415" s="181"/>
      <c r="I415" s="181"/>
      <c r="J415" s="181"/>
      <c r="K415" s="181"/>
      <c r="L415" s="181"/>
      <c r="M415" s="181"/>
      <c r="N415" s="181"/>
      <c r="O415" s="181"/>
      <c r="P415" s="181"/>
      <c r="Q415" s="181"/>
      <c r="R415" s="163"/>
      <c r="S415" s="164"/>
      <c r="T415" s="96"/>
      <c r="U415" s="79"/>
    </row>
    <row r="416" spans="1:25" ht="15" x14ac:dyDescent="0.25">
      <c r="A416" s="21"/>
      <c r="B416" s="161"/>
      <c r="C416" s="161"/>
      <c r="D416" s="161"/>
      <c r="E416" s="162"/>
      <c r="F416" s="165"/>
      <c r="G416" s="181"/>
      <c r="H416" s="181"/>
      <c r="I416" s="181"/>
      <c r="J416" s="181"/>
      <c r="K416" s="181"/>
      <c r="L416" s="181"/>
      <c r="M416" s="181"/>
      <c r="N416" s="181"/>
      <c r="O416" s="181"/>
      <c r="P416" s="181"/>
      <c r="Q416" s="181"/>
      <c r="R416" s="163"/>
      <c r="S416" s="140"/>
      <c r="T416" s="140"/>
      <c r="U416" s="79"/>
    </row>
    <row r="417" spans="1:25" ht="15" x14ac:dyDescent="0.25">
      <c r="A417" s="21"/>
      <c r="B417" s="161"/>
      <c r="C417" s="161"/>
      <c r="D417" s="161"/>
      <c r="E417" s="162"/>
      <c r="F417" s="165"/>
      <c r="G417" s="181"/>
      <c r="H417" s="181"/>
      <c r="I417" s="181"/>
      <c r="J417" s="181"/>
      <c r="K417" s="181"/>
      <c r="L417" s="181"/>
      <c r="M417" s="181"/>
      <c r="N417" s="181"/>
      <c r="O417" s="181"/>
      <c r="P417" s="181"/>
      <c r="Q417" s="181"/>
      <c r="R417" s="163"/>
      <c r="S417" s="140"/>
      <c r="T417" s="140"/>
      <c r="U417" s="79"/>
    </row>
    <row r="418" spans="1:25" ht="15" x14ac:dyDescent="0.25">
      <c r="A418" s="21"/>
      <c r="B418" s="161"/>
      <c r="C418" s="161"/>
      <c r="D418" s="161"/>
      <c r="E418" s="162"/>
      <c r="F418" s="165"/>
      <c r="G418" s="181"/>
      <c r="H418" s="181"/>
      <c r="I418" s="181"/>
      <c r="J418" s="181"/>
      <c r="K418" s="181"/>
      <c r="L418" s="181"/>
      <c r="M418" s="181"/>
      <c r="N418" s="181"/>
      <c r="O418" s="181"/>
      <c r="P418" s="181"/>
      <c r="Q418" s="181"/>
      <c r="R418" s="166"/>
      <c r="S418" s="140"/>
      <c r="T418" s="140"/>
      <c r="U418" s="79"/>
    </row>
    <row r="419" spans="1:25" ht="15" x14ac:dyDescent="0.25">
      <c r="A419" s="21"/>
      <c r="B419" s="167"/>
      <c r="C419" s="167"/>
      <c r="D419" s="167"/>
      <c r="E419" s="162"/>
      <c r="F419" s="165"/>
      <c r="G419" s="181"/>
      <c r="H419" s="181"/>
      <c r="I419" s="181"/>
      <c r="J419" s="181"/>
      <c r="K419" s="181"/>
      <c r="L419" s="181"/>
      <c r="M419" s="181"/>
      <c r="N419" s="181"/>
      <c r="O419" s="181"/>
      <c r="P419" s="181"/>
      <c r="Q419" s="181"/>
      <c r="R419" s="166"/>
      <c r="S419" s="140"/>
      <c r="T419" s="140"/>
      <c r="U419" s="79"/>
    </row>
    <row r="420" spans="1:25" ht="15" x14ac:dyDescent="0.25">
      <c r="A420" s="21"/>
      <c r="B420" s="167"/>
      <c r="C420" s="167"/>
      <c r="D420" s="167"/>
      <c r="E420" s="162"/>
      <c r="F420" s="165"/>
      <c r="G420" s="181"/>
      <c r="H420" s="181"/>
      <c r="I420" s="181"/>
      <c r="J420" s="181"/>
      <c r="K420" s="181"/>
      <c r="L420" s="181"/>
      <c r="M420" s="181"/>
      <c r="N420" s="181"/>
      <c r="O420" s="181"/>
      <c r="P420" s="181"/>
      <c r="Q420" s="181"/>
      <c r="R420" s="163"/>
      <c r="S420" s="140"/>
      <c r="T420" s="140"/>
      <c r="U420" s="79"/>
    </row>
    <row r="421" spans="1:25" ht="15" x14ac:dyDescent="0.25">
      <c r="A421" s="21"/>
      <c r="B421" s="161"/>
      <c r="C421" s="161"/>
      <c r="D421" s="161"/>
      <c r="E421" s="162"/>
      <c r="F421" s="165"/>
      <c r="G421" s="181"/>
      <c r="H421" s="181"/>
      <c r="I421" s="181"/>
      <c r="J421" s="181"/>
      <c r="K421" s="181"/>
      <c r="L421" s="181"/>
      <c r="M421" s="181"/>
      <c r="N421" s="181"/>
      <c r="O421" s="181"/>
      <c r="P421" s="181"/>
      <c r="Q421" s="181"/>
      <c r="R421" s="163"/>
      <c r="S421" s="140"/>
      <c r="T421" s="140"/>
      <c r="U421" s="79"/>
    </row>
    <row r="422" spans="1:25" ht="15" x14ac:dyDescent="0.25">
      <c r="A422" s="168"/>
      <c r="B422" s="162"/>
      <c r="C422" s="162"/>
      <c r="D422" s="162"/>
      <c r="E422" s="162"/>
      <c r="F422" s="169"/>
      <c r="G422" s="181"/>
      <c r="H422" s="181"/>
      <c r="I422" s="181"/>
      <c r="J422" s="181"/>
      <c r="K422" s="181"/>
      <c r="L422" s="181"/>
      <c r="M422" s="181"/>
      <c r="N422" s="181"/>
      <c r="O422" s="181"/>
      <c r="P422" s="181"/>
      <c r="Q422" s="181"/>
      <c r="R422" s="84"/>
      <c r="S422" s="140"/>
      <c r="T422" s="141"/>
      <c r="U422" s="79"/>
    </row>
    <row r="423" spans="1:25" ht="15" x14ac:dyDescent="0.25">
      <c r="A423" s="149"/>
      <c r="B423" s="161"/>
      <c r="C423" s="170"/>
      <c r="D423" s="161"/>
      <c r="E423" s="162"/>
      <c r="F423" s="165"/>
      <c r="G423" s="181"/>
      <c r="H423" s="181"/>
      <c r="I423" s="181"/>
      <c r="J423" s="181"/>
      <c r="K423" s="181"/>
      <c r="L423" s="181"/>
      <c r="M423" s="181"/>
      <c r="N423" s="181"/>
      <c r="O423" s="181"/>
      <c r="P423" s="181"/>
      <c r="Q423" s="181"/>
      <c r="R423" s="163"/>
      <c r="S423" s="140"/>
      <c r="T423" s="140"/>
      <c r="U423" s="82"/>
    </row>
    <row r="424" spans="1:25" ht="15" x14ac:dyDescent="0.25">
      <c r="A424" s="171"/>
      <c r="B424" s="162"/>
      <c r="C424" s="162"/>
      <c r="D424" s="162"/>
      <c r="E424" s="162"/>
      <c r="F424" s="165"/>
      <c r="G424" s="181"/>
      <c r="H424" s="181"/>
      <c r="I424" s="181"/>
      <c r="J424" s="181"/>
      <c r="K424" s="181"/>
      <c r="L424" s="181"/>
      <c r="M424" s="181"/>
      <c r="N424" s="181"/>
      <c r="O424" s="181"/>
      <c r="P424" s="181"/>
      <c r="Q424" s="181"/>
      <c r="R424" s="84"/>
      <c r="S424" s="140"/>
      <c r="U424" s="83"/>
    </row>
    <row r="425" spans="1:25" ht="15" x14ac:dyDescent="0.25">
      <c r="A425" s="59"/>
      <c r="B425" s="172"/>
      <c r="C425" s="172"/>
      <c r="D425" s="150"/>
      <c r="E425" s="173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154"/>
      <c r="S425" s="79"/>
      <c r="V425" s="77" t="s">
        <v>50</v>
      </c>
      <c r="W425" s="77" t="s">
        <v>46</v>
      </c>
      <c r="X425" s="91" t="s">
        <v>51</v>
      </c>
    </row>
    <row r="426" spans="1:25" ht="15" x14ac:dyDescent="0.25">
      <c r="A426" s="125"/>
      <c r="B426" s="174"/>
      <c r="C426" s="172"/>
      <c r="D426" s="150"/>
      <c r="E426" s="173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154"/>
      <c r="S426" s="79"/>
      <c r="U426" s="78">
        <f>A426</f>
        <v>0</v>
      </c>
      <c r="V426" s="85">
        <f>IFERROR((B424/B423)*100,0)</f>
        <v>0</v>
      </c>
      <c r="W426" s="85">
        <f>IFERROR((C424/C423)*100,0)</f>
        <v>0</v>
      </c>
      <c r="X426" s="85">
        <f>IFERROR((D424/D423)*100,0)</f>
        <v>0</v>
      </c>
    </row>
    <row r="427" spans="1:25" ht="15" x14ac:dyDescent="0.25">
      <c r="A427" s="175"/>
      <c r="B427" s="176"/>
      <c r="C427" s="21"/>
      <c r="D427" s="177"/>
      <c r="E427" s="173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154"/>
      <c r="S427" s="79"/>
      <c r="U427" s="78"/>
      <c r="V427" s="85"/>
      <c r="W427" s="85"/>
      <c r="X427" s="85"/>
    </row>
    <row r="428" spans="1:25" ht="15" x14ac:dyDescent="0.25">
      <c r="A428" s="21"/>
      <c r="B428" s="21"/>
      <c r="C428" s="21"/>
      <c r="D428" s="177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154"/>
      <c r="S428" s="79"/>
      <c r="U428" s="78"/>
      <c r="V428" s="85"/>
      <c r="W428" s="85"/>
      <c r="X428" s="85"/>
    </row>
    <row r="429" spans="1:25" ht="15" x14ac:dyDescent="0.25">
      <c r="A429" s="63"/>
      <c r="B429" s="151"/>
      <c r="C429" s="151"/>
      <c r="D429" s="152"/>
      <c r="E429" s="153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154"/>
      <c r="S429" s="79"/>
      <c r="U429" s="78">
        <f>A429</f>
        <v>0</v>
      </c>
      <c r="V429" s="85">
        <f>IFERROR(B424/(B416+B415)*100,0)</f>
        <v>0</v>
      </c>
      <c r="W429" s="85">
        <f>IFERROR(C424/(C416+C415)*100,0)</f>
        <v>0</v>
      </c>
      <c r="X429" s="85">
        <f>IFERROR(D424/(D416+D415)*100,0)</f>
        <v>0</v>
      </c>
    </row>
    <row r="430" spans="1:25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154"/>
      <c r="S430" s="79"/>
      <c r="U430" t="s">
        <v>48</v>
      </c>
      <c r="V430" s="86" t="e">
        <f>E425/E$15*100</f>
        <v>#DIV/0!</v>
      </c>
      <c r="W430" s="87"/>
      <c r="X430" s="73"/>
      <c r="Y430" s="88" t="e">
        <f>V430</f>
        <v>#DIV/0!</v>
      </c>
    </row>
    <row r="431" spans="1:25" ht="15" x14ac:dyDescent="0.25">
      <c r="A431" s="155"/>
      <c r="B431" s="156"/>
      <c r="C431" s="157"/>
      <c r="D431" s="155"/>
      <c r="E431" s="156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154"/>
      <c r="S431" s="79"/>
    </row>
    <row r="432" spans="1:25" ht="15" x14ac:dyDescent="0.25">
      <c r="A432" s="155"/>
      <c r="B432" s="158"/>
      <c r="C432" s="155"/>
      <c r="D432" s="155"/>
      <c r="E432" s="159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154"/>
      <c r="S432" s="79"/>
    </row>
    <row r="433" spans="1:24" ht="15" x14ac:dyDescent="0.25">
      <c r="A433" s="155"/>
      <c r="B433" s="155"/>
      <c r="C433" s="155"/>
      <c r="D433" s="155"/>
      <c r="E433" s="157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154"/>
      <c r="S433" s="145"/>
      <c r="T433" s="138"/>
    </row>
    <row r="434" spans="1:24" ht="15" x14ac:dyDescent="0.25">
      <c r="A434" s="160"/>
      <c r="B434" s="146"/>
      <c r="C434" s="146"/>
      <c r="D434" s="146"/>
      <c r="E434" s="146"/>
      <c r="F434" s="146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154"/>
      <c r="S434" s="147"/>
      <c r="T434" s="139"/>
      <c r="U434" s="77"/>
      <c r="X434" s="77"/>
    </row>
    <row r="435" spans="1:24" ht="15" x14ac:dyDescent="0.25">
      <c r="A435" s="21"/>
      <c r="B435" s="161"/>
      <c r="C435" s="161"/>
      <c r="D435" s="161"/>
      <c r="E435" s="162"/>
      <c r="F435" s="148"/>
      <c r="G435" s="181"/>
      <c r="H435" s="181"/>
      <c r="I435" s="181"/>
      <c r="J435" s="181"/>
      <c r="K435" s="181"/>
      <c r="L435" s="181"/>
      <c r="M435" s="181"/>
      <c r="N435" s="181"/>
      <c r="O435" s="181"/>
      <c r="P435" s="181"/>
      <c r="Q435" s="181"/>
      <c r="R435" s="163"/>
      <c r="S435" s="164"/>
      <c r="T435" s="96"/>
      <c r="U435" s="79"/>
    </row>
    <row r="436" spans="1:24" ht="15" x14ac:dyDescent="0.25">
      <c r="A436" s="21"/>
      <c r="B436" s="161"/>
      <c r="C436" s="161"/>
      <c r="D436" s="161"/>
      <c r="E436" s="162"/>
      <c r="F436" s="165"/>
      <c r="G436" s="181"/>
      <c r="H436" s="181"/>
      <c r="I436" s="181"/>
      <c r="J436" s="181"/>
      <c r="K436" s="181"/>
      <c r="L436" s="181"/>
      <c r="M436" s="181"/>
      <c r="N436" s="181"/>
      <c r="O436" s="181"/>
      <c r="P436" s="181"/>
      <c r="Q436" s="181"/>
      <c r="R436" s="163"/>
      <c r="S436" s="140"/>
      <c r="T436" s="140"/>
      <c r="U436" s="79"/>
    </row>
    <row r="437" spans="1:24" ht="15" x14ac:dyDescent="0.25">
      <c r="A437" s="21"/>
      <c r="B437" s="161"/>
      <c r="C437" s="161"/>
      <c r="D437" s="161"/>
      <c r="E437" s="162"/>
      <c r="F437" s="165"/>
      <c r="G437" s="181"/>
      <c r="H437" s="181"/>
      <c r="I437" s="181"/>
      <c r="J437" s="181"/>
      <c r="K437" s="181"/>
      <c r="L437" s="181"/>
      <c r="M437" s="181"/>
      <c r="N437" s="181"/>
      <c r="O437" s="181"/>
      <c r="P437" s="181"/>
      <c r="Q437" s="181"/>
      <c r="R437" s="163"/>
      <c r="S437" s="140"/>
      <c r="T437" s="140"/>
      <c r="U437" s="79"/>
    </row>
    <row r="438" spans="1:24" ht="15" x14ac:dyDescent="0.25">
      <c r="A438" s="21"/>
      <c r="B438" s="161"/>
      <c r="C438" s="161"/>
      <c r="D438" s="161"/>
      <c r="E438" s="162"/>
      <c r="F438" s="165"/>
      <c r="G438" s="181"/>
      <c r="H438" s="181"/>
      <c r="I438" s="181"/>
      <c r="J438" s="181"/>
      <c r="K438" s="181"/>
      <c r="L438" s="181"/>
      <c r="M438" s="181"/>
      <c r="N438" s="181"/>
      <c r="O438" s="181"/>
      <c r="P438" s="181"/>
      <c r="Q438" s="181"/>
      <c r="R438" s="166"/>
      <c r="S438" s="140"/>
      <c r="T438" s="140"/>
      <c r="U438" s="79"/>
    </row>
    <row r="439" spans="1:24" ht="15" x14ac:dyDescent="0.25">
      <c r="A439" s="21"/>
      <c r="B439" s="167"/>
      <c r="C439" s="167"/>
      <c r="D439" s="167"/>
      <c r="E439" s="162"/>
      <c r="F439" s="165"/>
      <c r="G439" s="181"/>
      <c r="H439" s="181"/>
      <c r="I439" s="181"/>
      <c r="J439" s="181"/>
      <c r="K439" s="181"/>
      <c r="L439" s="181"/>
      <c r="M439" s="181"/>
      <c r="N439" s="181"/>
      <c r="O439" s="181"/>
      <c r="P439" s="181"/>
      <c r="Q439" s="181"/>
      <c r="R439" s="166"/>
      <c r="S439" s="140"/>
      <c r="T439" s="140"/>
      <c r="U439" s="79"/>
    </row>
    <row r="440" spans="1:24" ht="15" x14ac:dyDescent="0.25">
      <c r="A440" s="21"/>
      <c r="B440" s="167"/>
      <c r="C440" s="167"/>
      <c r="D440" s="167"/>
      <c r="E440" s="162"/>
      <c r="F440" s="165"/>
      <c r="G440" s="181"/>
      <c r="H440" s="181"/>
      <c r="I440" s="181"/>
      <c r="J440" s="181"/>
      <c r="K440" s="181"/>
      <c r="L440" s="181"/>
      <c r="M440" s="181"/>
      <c r="N440" s="181"/>
      <c r="O440" s="181"/>
      <c r="P440" s="181"/>
      <c r="Q440" s="181"/>
      <c r="R440" s="163"/>
      <c r="S440" s="140"/>
      <c r="T440" s="140"/>
      <c r="U440" s="79"/>
    </row>
    <row r="441" spans="1:24" ht="15" x14ac:dyDescent="0.25">
      <c r="A441" s="21"/>
      <c r="B441" s="161"/>
      <c r="C441" s="161"/>
      <c r="D441" s="161"/>
      <c r="E441" s="162"/>
      <c r="F441" s="165"/>
      <c r="G441" s="181"/>
      <c r="H441" s="181"/>
      <c r="I441" s="181"/>
      <c r="J441" s="181"/>
      <c r="K441" s="181"/>
      <c r="L441" s="181"/>
      <c r="M441" s="181"/>
      <c r="N441" s="181"/>
      <c r="O441" s="181"/>
      <c r="P441" s="181"/>
      <c r="Q441" s="181"/>
      <c r="R441" s="163"/>
      <c r="S441" s="140"/>
      <c r="T441" s="140"/>
      <c r="U441" s="79"/>
    </row>
    <row r="442" spans="1:24" ht="15" x14ac:dyDescent="0.25">
      <c r="A442" s="168"/>
      <c r="B442" s="162"/>
      <c r="C442" s="162"/>
      <c r="D442" s="162"/>
      <c r="E442" s="162"/>
      <c r="F442" s="169"/>
      <c r="G442" s="181"/>
      <c r="H442" s="181"/>
      <c r="I442" s="181"/>
      <c r="J442" s="181"/>
      <c r="K442" s="181"/>
      <c r="L442" s="181"/>
      <c r="M442" s="181"/>
      <c r="N442" s="181"/>
      <c r="O442" s="181"/>
      <c r="P442" s="181"/>
      <c r="Q442" s="181"/>
      <c r="R442" s="84"/>
      <c r="S442" s="140"/>
      <c r="T442" s="141"/>
      <c r="U442" s="79"/>
    </row>
    <row r="443" spans="1:24" ht="15" x14ac:dyDescent="0.25">
      <c r="A443" s="149"/>
      <c r="B443" s="161"/>
      <c r="C443" s="170"/>
      <c r="D443" s="161"/>
      <c r="E443" s="162"/>
      <c r="F443" s="165"/>
      <c r="G443" s="181"/>
      <c r="H443" s="181"/>
      <c r="I443" s="181"/>
      <c r="J443" s="181"/>
      <c r="K443" s="181"/>
      <c r="L443" s="181"/>
      <c r="M443" s="181"/>
      <c r="N443" s="181"/>
      <c r="O443" s="181"/>
      <c r="P443" s="181"/>
      <c r="Q443" s="181"/>
      <c r="R443" s="163"/>
      <c r="S443" s="140"/>
      <c r="T443" s="140"/>
      <c r="U443" s="82"/>
    </row>
    <row r="444" spans="1:24" ht="15" x14ac:dyDescent="0.25">
      <c r="A444" s="171"/>
      <c r="B444" s="162"/>
      <c r="C444" s="162"/>
      <c r="D444" s="162"/>
      <c r="E444" s="162"/>
      <c r="F444" s="165"/>
      <c r="G444" s="181"/>
      <c r="H444" s="181"/>
      <c r="I444" s="181"/>
      <c r="J444" s="181"/>
      <c r="K444" s="181"/>
      <c r="L444" s="181"/>
      <c r="M444" s="181"/>
      <c r="N444" s="181"/>
      <c r="O444" s="181"/>
      <c r="P444" s="181"/>
      <c r="Q444" s="181"/>
      <c r="R444" s="84"/>
      <c r="S444" s="140"/>
      <c r="U444" s="83"/>
    </row>
    <row r="445" spans="1:24" ht="15" x14ac:dyDescent="0.25">
      <c r="A445" s="59"/>
      <c r="B445" s="172"/>
      <c r="C445" s="172"/>
      <c r="D445" s="150"/>
      <c r="E445" s="173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154"/>
      <c r="S445" s="79"/>
      <c r="V445" s="77" t="s">
        <v>50</v>
      </c>
      <c r="W445" s="77" t="s">
        <v>46</v>
      </c>
      <c r="X445" s="91" t="s">
        <v>51</v>
      </c>
    </row>
    <row r="446" spans="1:24" ht="15" x14ac:dyDescent="0.25">
      <c r="A446" s="125"/>
      <c r="B446" s="180"/>
      <c r="C446" s="172"/>
      <c r="D446" s="150"/>
      <c r="E446" s="173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154"/>
      <c r="S446" s="79"/>
      <c r="U446" s="78">
        <f>A446</f>
        <v>0</v>
      </c>
      <c r="V446" s="85">
        <f>IFERROR((B444/B443)*100,0)</f>
        <v>0</v>
      </c>
      <c r="W446" s="85">
        <f>IFERROR((C444/C443)*100,0)</f>
        <v>0</v>
      </c>
      <c r="X446" s="85">
        <f>IFERROR((D444/D443)*100,0)</f>
        <v>0</v>
      </c>
    </row>
    <row r="447" spans="1:24" ht="15" x14ac:dyDescent="0.25">
      <c r="A447" s="175"/>
      <c r="B447" s="176"/>
      <c r="C447" s="21"/>
      <c r="D447" s="177"/>
      <c r="E447" s="173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154"/>
      <c r="S447" s="79"/>
      <c r="U447" s="78"/>
      <c r="V447" s="85"/>
      <c r="W447" s="85"/>
      <c r="X447" s="85"/>
    </row>
    <row r="448" spans="1:24" ht="15" x14ac:dyDescent="0.25">
      <c r="A448" s="21"/>
      <c r="B448" s="21"/>
      <c r="C448" s="21"/>
      <c r="D448" s="177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154"/>
      <c r="S448" s="79"/>
      <c r="U448" s="78"/>
      <c r="V448" s="85"/>
      <c r="W448" s="85"/>
      <c r="X448" s="85"/>
    </row>
    <row r="449" spans="1:25" ht="15" x14ac:dyDescent="0.25">
      <c r="A449" s="63"/>
      <c r="B449" s="64"/>
      <c r="C449" s="64"/>
      <c r="D449" s="62"/>
      <c r="E449" s="69"/>
      <c r="U449" s="78">
        <f>A449</f>
        <v>0</v>
      </c>
      <c r="V449" s="85">
        <f>IFERROR(B444/(B436+B435)*100,0)</f>
        <v>0</v>
      </c>
      <c r="W449" s="85">
        <f>IFERROR(C444/(C436+C435)*100,0)</f>
        <v>0</v>
      </c>
      <c r="X449" s="85">
        <f>IFERROR(D444/(D436+D435)*100,0)</f>
        <v>0</v>
      </c>
    </row>
    <row r="450" spans="1:25" x14ac:dyDescent="0.2">
      <c r="U450" t="s">
        <v>48</v>
      </c>
      <c r="V450" s="86" t="e">
        <f>E445/E$15*100</f>
        <v>#DIV/0!</v>
      </c>
      <c r="W450" s="87"/>
      <c r="X450" s="73"/>
      <c r="Y450" s="88" t="e">
        <f>V450</f>
        <v>#DIV/0!</v>
      </c>
    </row>
    <row r="454" spans="1:25" ht="15" x14ac:dyDescent="0.25">
      <c r="R454" s="75"/>
      <c r="S454" s="76"/>
      <c r="T454" s="139"/>
      <c r="U454" s="77"/>
      <c r="V454" s="77"/>
      <c r="X454" s="77"/>
    </row>
    <row r="455" spans="1:25" x14ac:dyDescent="0.2">
      <c r="R455" s="78"/>
      <c r="S455" s="79"/>
      <c r="T455" s="140"/>
      <c r="U455" s="79"/>
    </row>
    <row r="456" spans="1:25" x14ac:dyDescent="0.2">
      <c r="R456" s="78"/>
      <c r="S456" s="79"/>
      <c r="T456" s="140"/>
      <c r="U456" s="79"/>
    </row>
    <row r="457" spans="1:25" x14ac:dyDescent="0.2">
      <c r="R457" s="78"/>
      <c r="S457" s="79"/>
      <c r="T457" s="140"/>
      <c r="U457" s="79"/>
    </row>
    <row r="458" spans="1:25" x14ac:dyDescent="0.2">
      <c r="R458" s="78"/>
      <c r="S458" s="79"/>
      <c r="T458" s="140"/>
      <c r="U458" s="79"/>
    </row>
    <row r="459" spans="1:25" x14ac:dyDescent="0.2">
      <c r="R459" s="80"/>
      <c r="S459" s="79"/>
      <c r="T459" s="140"/>
      <c r="U459" s="79"/>
    </row>
    <row r="460" spans="1:25" x14ac:dyDescent="0.2">
      <c r="R460" s="80"/>
      <c r="S460" s="79"/>
      <c r="T460" s="140"/>
      <c r="U460" s="79"/>
    </row>
    <row r="461" spans="1:25" x14ac:dyDescent="0.2">
      <c r="R461" s="78"/>
      <c r="S461" s="79"/>
      <c r="T461" s="140"/>
      <c r="U461" s="79"/>
    </row>
    <row r="462" spans="1:25" x14ac:dyDescent="0.2">
      <c r="R462" s="78"/>
      <c r="S462" s="79"/>
      <c r="T462" s="140"/>
      <c r="U462" s="79"/>
    </row>
    <row r="463" spans="1:25" ht="15" x14ac:dyDescent="0.25">
      <c r="R463" s="81"/>
      <c r="S463" s="79"/>
      <c r="T463" s="140"/>
      <c r="U463" s="79"/>
    </row>
    <row r="464" spans="1:25" x14ac:dyDescent="0.2">
      <c r="R464" s="78"/>
      <c r="S464" s="79"/>
      <c r="T464" s="140"/>
      <c r="U464" s="79"/>
    </row>
    <row r="465" spans="18:25" ht="15" x14ac:dyDescent="0.25">
      <c r="R465" s="84"/>
      <c r="S465" s="79"/>
      <c r="T465" s="140"/>
      <c r="U465" s="79"/>
    </row>
    <row r="466" spans="18:25" x14ac:dyDescent="0.2">
      <c r="R466" s="95"/>
      <c r="S466" s="89"/>
      <c r="T466" s="142"/>
      <c r="U466" s="90"/>
    </row>
    <row r="467" spans="18:25" ht="15" x14ac:dyDescent="0.25">
      <c r="R467" s="95"/>
      <c r="S467" s="92"/>
      <c r="T467" s="143"/>
      <c r="U467" s="93"/>
    </row>
    <row r="468" spans="18:25" x14ac:dyDescent="0.2">
      <c r="S468" s="86"/>
      <c r="T468" s="142"/>
      <c r="U468" s="90"/>
      <c r="W468" s="88">
        <f>S468</f>
        <v>0</v>
      </c>
      <c r="Y468" s="88"/>
    </row>
  </sheetData>
  <sheetProtection algorithmName="SHA-512" hashValue="EB+cnq0nvQyVgJrfJoMkXQZmi/AKm+tN96oft/r34VDrwXjqRp8y9EK1LCBCbyp2Oybz2zC/OcgOaBvSs8l0jA==" saltValue="tI2Aqtb+MDXV7v2usSJsuw==" spinCount="100000" sheet="1"/>
  <mergeCells count="14">
    <mergeCell ref="G124:O133"/>
    <mergeCell ref="G141:O150"/>
    <mergeCell ref="G158:O167"/>
    <mergeCell ref="G175:O184"/>
    <mergeCell ref="A1:D1"/>
    <mergeCell ref="B3:F3"/>
    <mergeCell ref="G21:O30"/>
    <mergeCell ref="H3:J3"/>
    <mergeCell ref="H4:J4"/>
    <mergeCell ref="G39:O48"/>
    <mergeCell ref="G56:O65"/>
    <mergeCell ref="G73:O82"/>
    <mergeCell ref="G90:O99"/>
    <mergeCell ref="G107:O116"/>
  </mergeCells>
  <conditionalFormatting sqref="V33:V35">
    <cfRule type="cellIs" dxfId="237" priority="504" operator="lessThanOrEqual">
      <formula>70</formula>
    </cfRule>
    <cfRule type="cellIs" dxfId="236" priority="505" operator="greaterThan">
      <formula>70</formula>
    </cfRule>
  </conditionalFormatting>
  <conditionalFormatting sqref="V17">
    <cfRule type="uniqueValues" dxfId="235" priority="503"/>
  </conditionalFormatting>
  <conditionalFormatting sqref="V32:X32">
    <cfRule type="cellIs" dxfId="234" priority="506" operator="lessThanOrEqual">
      <formula>30</formula>
    </cfRule>
    <cfRule type="cellIs" dxfId="233" priority="507" operator="greaterThan">
      <formula>30</formula>
    </cfRule>
  </conditionalFormatting>
  <conditionalFormatting sqref="V31:X31">
    <cfRule type="cellIs" dxfId="232" priority="496" stopIfTrue="1" operator="equal">
      <formula>0</formula>
    </cfRule>
    <cfRule type="cellIs" dxfId="231" priority="497" operator="notEqual">
      <formula>44</formula>
    </cfRule>
    <cfRule type="cellIs" dxfId="230" priority="498" operator="equal">
      <formula>44</formula>
    </cfRule>
  </conditionalFormatting>
  <conditionalFormatting sqref="V52">
    <cfRule type="cellIs" dxfId="229" priority="492" operator="lessThanOrEqual">
      <formula>70</formula>
    </cfRule>
    <cfRule type="cellIs" dxfId="228" priority="493" operator="greaterThan">
      <formula>70</formula>
    </cfRule>
  </conditionalFormatting>
  <conditionalFormatting sqref="V50:X51">
    <cfRule type="cellIs" dxfId="227" priority="485" stopIfTrue="1" operator="equal">
      <formula>0</formula>
    </cfRule>
    <cfRule type="cellIs" dxfId="226" priority="486" operator="notEqual">
      <formula>44</formula>
    </cfRule>
    <cfRule type="cellIs" dxfId="225" priority="487" operator="equal">
      <formula>44</formula>
    </cfRule>
  </conditionalFormatting>
  <conditionalFormatting sqref="V69">
    <cfRule type="cellIs" dxfId="224" priority="481" operator="lessThanOrEqual">
      <formula>70</formula>
    </cfRule>
    <cfRule type="cellIs" dxfId="223" priority="482" operator="greaterThan">
      <formula>70</formula>
    </cfRule>
  </conditionalFormatting>
  <conditionalFormatting sqref="V67:X68">
    <cfRule type="cellIs" dxfId="222" priority="474" stopIfTrue="1" operator="equal">
      <formula>0</formula>
    </cfRule>
    <cfRule type="cellIs" dxfId="221" priority="475" operator="notEqual">
      <formula>44</formula>
    </cfRule>
    <cfRule type="cellIs" dxfId="220" priority="476" operator="equal">
      <formula>44</formula>
    </cfRule>
  </conditionalFormatting>
  <conditionalFormatting sqref="V86">
    <cfRule type="cellIs" dxfId="219" priority="470" operator="lessThanOrEqual">
      <formula>70</formula>
    </cfRule>
    <cfRule type="cellIs" dxfId="218" priority="471" operator="greaterThan">
      <formula>70</formula>
    </cfRule>
  </conditionalFormatting>
  <conditionalFormatting sqref="V84:X85">
    <cfRule type="cellIs" dxfId="217" priority="463" stopIfTrue="1" operator="equal">
      <formula>0</formula>
    </cfRule>
    <cfRule type="cellIs" dxfId="216" priority="464" operator="notEqual">
      <formula>44</formula>
    </cfRule>
    <cfRule type="cellIs" dxfId="215" priority="465" operator="equal">
      <formula>44</formula>
    </cfRule>
  </conditionalFormatting>
  <conditionalFormatting sqref="V103">
    <cfRule type="cellIs" dxfId="214" priority="459" operator="lessThanOrEqual">
      <formula>70</formula>
    </cfRule>
    <cfRule type="cellIs" dxfId="213" priority="460" operator="greaterThan">
      <formula>70</formula>
    </cfRule>
  </conditionalFormatting>
  <conditionalFormatting sqref="V101:X102">
    <cfRule type="cellIs" dxfId="212" priority="452" stopIfTrue="1" operator="equal">
      <formula>0</formula>
    </cfRule>
    <cfRule type="cellIs" dxfId="211" priority="453" operator="notEqual">
      <formula>44</formula>
    </cfRule>
    <cfRule type="cellIs" dxfId="210" priority="454" operator="equal">
      <formula>44</formula>
    </cfRule>
  </conditionalFormatting>
  <conditionalFormatting sqref="V120">
    <cfRule type="cellIs" dxfId="209" priority="448" operator="lessThanOrEqual">
      <formula>70</formula>
    </cfRule>
    <cfRule type="cellIs" dxfId="208" priority="449" operator="greaterThan">
      <formula>70</formula>
    </cfRule>
  </conditionalFormatting>
  <conditionalFormatting sqref="V118:X119">
    <cfRule type="cellIs" dxfId="207" priority="441" stopIfTrue="1" operator="equal">
      <formula>0</formula>
    </cfRule>
    <cfRule type="cellIs" dxfId="206" priority="442" operator="notEqual">
      <formula>44</formula>
    </cfRule>
    <cfRule type="cellIs" dxfId="205" priority="443" operator="equal">
      <formula>44</formula>
    </cfRule>
  </conditionalFormatting>
  <conditionalFormatting sqref="V137">
    <cfRule type="cellIs" dxfId="204" priority="437" operator="lessThanOrEqual">
      <formula>70</formula>
    </cfRule>
    <cfRule type="cellIs" dxfId="203" priority="438" operator="greaterThan">
      <formula>70</formula>
    </cfRule>
  </conditionalFormatting>
  <conditionalFormatting sqref="V135:X136">
    <cfRule type="cellIs" dxfId="202" priority="430" stopIfTrue="1" operator="equal">
      <formula>0</formula>
    </cfRule>
    <cfRule type="cellIs" dxfId="201" priority="431" operator="notEqual">
      <formula>44</formula>
    </cfRule>
    <cfRule type="cellIs" dxfId="200" priority="432" operator="equal">
      <formula>44</formula>
    </cfRule>
  </conditionalFormatting>
  <conditionalFormatting sqref="V154">
    <cfRule type="cellIs" dxfId="199" priority="426" operator="lessThanOrEqual">
      <formula>70</formula>
    </cfRule>
    <cfRule type="cellIs" dxfId="198" priority="427" operator="greaterThan">
      <formula>70</formula>
    </cfRule>
  </conditionalFormatting>
  <conditionalFormatting sqref="V152:X153">
    <cfRule type="cellIs" dxfId="197" priority="419" stopIfTrue="1" operator="equal">
      <formula>0</formula>
    </cfRule>
    <cfRule type="cellIs" dxfId="196" priority="420" operator="notEqual">
      <formula>44</formula>
    </cfRule>
    <cfRule type="cellIs" dxfId="195" priority="421" operator="equal">
      <formula>44</formula>
    </cfRule>
  </conditionalFormatting>
  <conditionalFormatting sqref="V171">
    <cfRule type="cellIs" dxfId="194" priority="415" operator="lessThanOrEqual">
      <formula>70</formula>
    </cfRule>
    <cfRule type="cellIs" dxfId="193" priority="416" operator="greaterThan">
      <formula>70</formula>
    </cfRule>
  </conditionalFormatting>
  <conditionalFormatting sqref="V169:X170">
    <cfRule type="cellIs" dxfId="192" priority="408" stopIfTrue="1" operator="equal">
      <formula>0</formula>
    </cfRule>
    <cfRule type="cellIs" dxfId="191" priority="409" operator="notEqual">
      <formula>44</formula>
    </cfRule>
    <cfRule type="cellIs" dxfId="190" priority="410" operator="equal">
      <formula>44</formula>
    </cfRule>
  </conditionalFormatting>
  <conditionalFormatting sqref="V190">
    <cfRule type="cellIs" dxfId="189" priority="404" operator="lessThanOrEqual">
      <formula>70</formula>
    </cfRule>
    <cfRule type="cellIs" dxfId="188" priority="405" operator="greaterThan">
      <formula>70</formula>
    </cfRule>
  </conditionalFormatting>
  <conditionalFormatting sqref="V189:X189">
    <cfRule type="cellIs" dxfId="187" priority="406" operator="lessThanOrEqual">
      <formula>30</formula>
    </cfRule>
    <cfRule type="cellIs" dxfId="186" priority="407" operator="greaterThan">
      <formula>30</formula>
    </cfRule>
  </conditionalFormatting>
  <conditionalFormatting sqref="V186:X188">
    <cfRule type="cellIs" dxfId="185" priority="397" stopIfTrue="1" operator="equal">
      <formula>0</formula>
    </cfRule>
    <cfRule type="cellIs" dxfId="184" priority="398" operator="notEqual">
      <formula>44</formula>
    </cfRule>
    <cfRule type="cellIs" dxfId="183" priority="399" operator="equal">
      <formula>44</formula>
    </cfRule>
  </conditionalFormatting>
  <conditionalFormatting sqref="V210">
    <cfRule type="cellIs" dxfId="182" priority="393" operator="lessThanOrEqual">
      <formula>70</formula>
    </cfRule>
    <cfRule type="cellIs" dxfId="181" priority="394" operator="greaterThan">
      <formula>70</formula>
    </cfRule>
  </conditionalFormatting>
  <conditionalFormatting sqref="V209:X209">
    <cfRule type="cellIs" dxfId="180" priority="395" operator="lessThanOrEqual">
      <formula>30</formula>
    </cfRule>
    <cfRule type="cellIs" dxfId="179" priority="396" operator="greaterThan">
      <formula>30</formula>
    </cfRule>
  </conditionalFormatting>
  <conditionalFormatting sqref="V206:X208">
    <cfRule type="cellIs" dxfId="178" priority="386" stopIfTrue="1" operator="equal">
      <formula>0</formula>
    </cfRule>
    <cfRule type="cellIs" dxfId="177" priority="387" operator="notEqual">
      <formula>44</formula>
    </cfRule>
    <cfRule type="cellIs" dxfId="176" priority="388" operator="equal">
      <formula>44</formula>
    </cfRule>
  </conditionalFormatting>
  <conditionalFormatting sqref="V230">
    <cfRule type="cellIs" dxfId="175" priority="382" operator="lessThanOrEqual">
      <formula>70</formula>
    </cfRule>
    <cfRule type="cellIs" dxfId="174" priority="383" operator="greaterThan">
      <formula>70</formula>
    </cfRule>
  </conditionalFormatting>
  <conditionalFormatting sqref="V229:X229">
    <cfRule type="cellIs" dxfId="173" priority="384" operator="lessThanOrEqual">
      <formula>30</formula>
    </cfRule>
    <cfRule type="cellIs" dxfId="172" priority="385" operator="greaterThan">
      <formula>30</formula>
    </cfRule>
  </conditionalFormatting>
  <conditionalFormatting sqref="V226:X228">
    <cfRule type="cellIs" dxfId="171" priority="375" stopIfTrue="1" operator="equal">
      <formula>0</formula>
    </cfRule>
    <cfRule type="cellIs" dxfId="170" priority="376" operator="notEqual">
      <formula>44</formula>
    </cfRule>
    <cfRule type="cellIs" dxfId="169" priority="377" operator="equal">
      <formula>44</formula>
    </cfRule>
  </conditionalFormatting>
  <conditionalFormatting sqref="V250">
    <cfRule type="cellIs" dxfId="168" priority="371" operator="lessThanOrEqual">
      <formula>70</formula>
    </cfRule>
    <cfRule type="cellIs" dxfId="167" priority="372" operator="greaterThan">
      <formula>70</formula>
    </cfRule>
  </conditionalFormatting>
  <conditionalFormatting sqref="V249:X249">
    <cfRule type="cellIs" dxfId="166" priority="373" operator="lessThanOrEqual">
      <formula>30</formula>
    </cfRule>
    <cfRule type="cellIs" dxfId="165" priority="374" operator="greaterThan">
      <formula>30</formula>
    </cfRule>
  </conditionalFormatting>
  <conditionalFormatting sqref="V246:X248">
    <cfRule type="cellIs" dxfId="164" priority="364" stopIfTrue="1" operator="equal">
      <formula>0</formula>
    </cfRule>
    <cfRule type="cellIs" dxfId="163" priority="365" operator="notEqual">
      <formula>44</formula>
    </cfRule>
    <cfRule type="cellIs" dxfId="162" priority="366" operator="equal">
      <formula>44</formula>
    </cfRule>
  </conditionalFormatting>
  <conditionalFormatting sqref="V270">
    <cfRule type="cellIs" dxfId="161" priority="360" operator="lessThanOrEqual">
      <formula>70</formula>
    </cfRule>
    <cfRule type="cellIs" dxfId="160" priority="361" operator="greaterThan">
      <formula>70</formula>
    </cfRule>
  </conditionalFormatting>
  <conditionalFormatting sqref="V269:X269">
    <cfRule type="cellIs" dxfId="159" priority="362" operator="lessThanOrEqual">
      <formula>30</formula>
    </cfRule>
    <cfRule type="cellIs" dxfId="158" priority="363" operator="greaterThan">
      <formula>30</formula>
    </cfRule>
  </conditionalFormatting>
  <conditionalFormatting sqref="V266:X268">
    <cfRule type="cellIs" dxfId="157" priority="353" stopIfTrue="1" operator="equal">
      <formula>0</formula>
    </cfRule>
    <cfRule type="cellIs" dxfId="156" priority="354" operator="notEqual">
      <formula>44</formula>
    </cfRule>
    <cfRule type="cellIs" dxfId="155" priority="355" operator="equal">
      <formula>44</formula>
    </cfRule>
  </conditionalFormatting>
  <conditionalFormatting sqref="V290">
    <cfRule type="cellIs" dxfId="154" priority="349" operator="lessThanOrEqual">
      <formula>70</formula>
    </cfRule>
    <cfRule type="cellIs" dxfId="153" priority="350" operator="greaterThan">
      <formula>70</formula>
    </cfRule>
  </conditionalFormatting>
  <conditionalFormatting sqref="V289:X289">
    <cfRule type="cellIs" dxfId="152" priority="351" operator="lessThanOrEqual">
      <formula>30</formula>
    </cfRule>
    <cfRule type="cellIs" dxfId="151" priority="352" operator="greaterThan">
      <formula>30</formula>
    </cfRule>
  </conditionalFormatting>
  <conditionalFormatting sqref="V286:X288">
    <cfRule type="cellIs" dxfId="150" priority="342" stopIfTrue="1" operator="equal">
      <formula>0</formula>
    </cfRule>
    <cfRule type="cellIs" dxfId="149" priority="343" operator="notEqual">
      <formula>44</formula>
    </cfRule>
    <cfRule type="cellIs" dxfId="148" priority="344" operator="equal">
      <formula>44</formula>
    </cfRule>
  </conditionalFormatting>
  <conditionalFormatting sqref="V310">
    <cfRule type="cellIs" dxfId="147" priority="338" operator="lessThanOrEqual">
      <formula>70</formula>
    </cfRule>
    <cfRule type="cellIs" dxfId="146" priority="339" operator="greaterThan">
      <formula>70</formula>
    </cfRule>
  </conditionalFormatting>
  <conditionalFormatting sqref="V309:X309">
    <cfRule type="cellIs" dxfId="145" priority="340" operator="lessThanOrEqual">
      <formula>30</formula>
    </cfRule>
    <cfRule type="cellIs" dxfId="144" priority="341" operator="greaterThan">
      <formula>30</formula>
    </cfRule>
  </conditionalFormatting>
  <conditionalFormatting sqref="V306:X308">
    <cfRule type="cellIs" dxfId="143" priority="331" stopIfTrue="1" operator="equal">
      <formula>0</formula>
    </cfRule>
    <cfRule type="cellIs" dxfId="142" priority="332" operator="notEqual">
      <formula>44</formula>
    </cfRule>
    <cfRule type="cellIs" dxfId="141" priority="333" operator="equal">
      <formula>44</formula>
    </cfRule>
  </conditionalFormatting>
  <conditionalFormatting sqref="V330">
    <cfRule type="cellIs" dxfId="140" priority="327" operator="lessThanOrEqual">
      <formula>70</formula>
    </cfRule>
    <cfRule type="cellIs" dxfId="139" priority="328" operator="greaterThan">
      <formula>70</formula>
    </cfRule>
  </conditionalFormatting>
  <conditionalFormatting sqref="V329:X329">
    <cfRule type="cellIs" dxfId="138" priority="329" operator="lessThanOrEqual">
      <formula>30</formula>
    </cfRule>
    <cfRule type="cellIs" dxfId="137" priority="330" operator="greaterThan">
      <formula>30</formula>
    </cfRule>
  </conditionalFormatting>
  <conditionalFormatting sqref="V326:X328">
    <cfRule type="cellIs" dxfId="136" priority="320" stopIfTrue="1" operator="equal">
      <formula>0</formula>
    </cfRule>
    <cfRule type="cellIs" dxfId="135" priority="321" operator="notEqual">
      <formula>44</formula>
    </cfRule>
    <cfRule type="cellIs" dxfId="134" priority="322" operator="equal">
      <formula>44</formula>
    </cfRule>
  </conditionalFormatting>
  <conditionalFormatting sqref="V350">
    <cfRule type="cellIs" dxfId="133" priority="316" operator="lessThanOrEqual">
      <formula>70</formula>
    </cfRule>
    <cfRule type="cellIs" dxfId="132" priority="317" operator="greaterThan">
      <formula>70</formula>
    </cfRule>
  </conditionalFormatting>
  <conditionalFormatting sqref="V349:X349">
    <cfRule type="cellIs" dxfId="131" priority="318" operator="lessThanOrEqual">
      <formula>30</formula>
    </cfRule>
    <cfRule type="cellIs" dxfId="130" priority="319" operator="greaterThan">
      <formula>30</formula>
    </cfRule>
  </conditionalFormatting>
  <conditionalFormatting sqref="V346:X348">
    <cfRule type="cellIs" dxfId="129" priority="309" stopIfTrue="1" operator="equal">
      <formula>0</formula>
    </cfRule>
    <cfRule type="cellIs" dxfId="128" priority="310" operator="notEqual">
      <formula>44</formula>
    </cfRule>
    <cfRule type="cellIs" dxfId="127" priority="311" operator="equal">
      <formula>44</formula>
    </cfRule>
  </conditionalFormatting>
  <conditionalFormatting sqref="V370">
    <cfRule type="cellIs" dxfId="126" priority="305" operator="lessThanOrEqual">
      <formula>70</formula>
    </cfRule>
    <cfRule type="cellIs" dxfId="125" priority="306" operator="greaterThan">
      <formula>70</formula>
    </cfRule>
  </conditionalFormatting>
  <conditionalFormatting sqref="V369:X369">
    <cfRule type="cellIs" dxfId="124" priority="307" operator="lessThanOrEqual">
      <formula>30</formula>
    </cfRule>
    <cfRule type="cellIs" dxfId="123" priority="308" operator="greaterThan">
      <formula>30</formula>
    </cfRule>
  </conditionalFormatting>
  <conditionalFormatting sqref="V366:X368">
    <cfRule type="cellIs" dxfId="122" priority="298" stopIfTrue="1" operator="equal">
      <formula>0</formula>
    </cfRule>
    <cfRule type="cellIs" dxfId="121" priority="299" operator="notEqual">
      <formula>44</formula>
    </cfRule>
    <cfRule type="cellIs" dxfId="120" priority="300" operator="equal">
      <formula>44</formula>
    </cfRule>
  </conditionalFormatting>
  <conditionalFormatting sqref="V390">
    <cfRule type="cellIs" dxfId="119" priority="294" operator="lessThanOrEqual">
      <formula>70</formula>
    </cfRule>
    <cfRule type="cellIs" dxfId="118" priority="295" operator="greaterThan">
      <formula>70</formula>
    </cfRule>
  </conditionalFormatting>
  <conditionalFormatting sqref="V389:X389">
    <cfRule type="cellIs" dxfId="117" priority="296" operator="lessThanOrEqual">
      <formula>30</formula>
    </cfRule>
    <cfRule type="cellIs" dxfId="116" priority="297" operator="greaterThan">
      <formula>30</formula>
    </cfRule>
  </conditionalFormatting>
  <conditionalFormatting sqref="V386:X388">
    <cfRule type="cellIs" dxfId="115" priority="287" stopIfTrue="1" operator="equal">
      <formula>0</formula>
    </cfRule>
    <cfRule type="cellIs" dxfId="114" priority="288" operator="notEqual">
      <formula>44</formula>
    </cfRule>
    <cfRule type="cellIs" dxfId="113" priority="289" operator="equal">
      <formula>44</formula>
    </cfRule>
  </conditionalFormatting>
  <conditionalFormatting sqref="V410">
    <cfRule type="cellIs" dxfId="112" priority="283" operator="lessThanOrEqual">
      <formula>70</formula>
    </cfRule>
    <cfRule type="cellIs" dxfId="111" priority="284" operator="greaterThan">
      <formula>70</formula>
    </cfRule>
  </conditionalFormatting>
  <conditionalFormatting sqref="V409:X409">
    <cfRule type="cellIs" dxfId="110" priority="285" operator="lessThanOrEqual">
      <formula>30</formula>
    </cfRule>
    <cfRule type="cellIs" dxfId="109" priority="286" operator="greaterThan">
      <formula>30</formula>
    </cfRule>
  </conditionalFormatting>
  <conditionalFormatting sqref="V406:X408">
    <cfRule type="cellIs" dxfId="108" priority="276" stopIfTrue="1" operator="equal">
      <formula>0</formula>
    </cfRule>
    <cfRule type="cellIs" dxfId="107" priority="277" operator="notEqual">
      <formula>44</formula>
    </cfRule>
    <cfRule type="cellIs" dxfId="106" priority="278" operator="equal">
      <formula>44</formula>
    </cfRule>
  </conditionalFormatting>
  <conditionalFormatting sqref="V430">
    <cfRule type="cellIs" dxfId="105" priority="272" operator="lessThanOrEqual">
      <formula>70</formula>
    </cfRule>
    <cfRule type="cellIs" dxfId="104" priority="273" operator="greaterThan">
      <formula>70</formula>
    </cfRule>
  </conditionalFormatting>
  <conditionalFormatting sqref="V429:X429">
    <cfRule type="cellIs" dxfId="103" priority="274" operator="lessThanOrEqual">
      <formula>30</formula>
    </cfRule>
    <cfRule type="cellIs" dxfId="102" priority="275" operator="greaterThan">
      <formula>30</formula>
    </cfRule>
  </conditionalFormatting>
  <conditionalFormatting sqref="V426:X428">
    <cfRule type="cellIs" dxfId="101" priority="265" stopIfTrue="1" operator="equal">
      <formula>0</formula>
    </cfRule>
    <cfRule type="cellIs" dxfId="100" priority="266" operator="notEqual">
      <formula>44</formula>
    </cfRule>
    <cfRule type="cellIs" dxfId="99" priority="267" operator="equal">
      <formula>44</formula>
    </cfRule>
  </conditionalFormatting>
  <conditionalFormatting sqref="V450">
    <cfRule type="cellIs" dxfId="98" priority="261" operator="lessThanOrEqual">
      <formula>70</formula>
    </cfRule>
    <cfRule type="cellIs" dxfId="97" priority="262" operator="greaterThan">
      <formula>70</formula>
    </cfRule>
  </conditionalFormatting>
  <conditionalFormatting sqref="V449:X449">
    <cfRule type="cellIs" dxfId="96" priority="263" operator="lessThanOrEqual">
      <formula>30</formula>
    </cfRule>
    <cfRule type="cellIs" dxfId="95" priority="264" operator="greaterThan">
      <formula>30</formula>
    </cfRule>
  </conditionalFormatting>
  <conditionalFormatting sqref="V446:X448">
    <cfRule type="cellIs" dxfId="94" priority="254" stopIfTrue="1" operator="equal">
      <formula>0</formula>
    </cfRule>
    <cfRule type="cellIs" dxfId="93" priority="255" operator="notEqual">
      <formula>44</formula>
    </cfRule>
    <cfRule type="cellIs" dxfId="92" priority="256" operator="equal">
      <formula>44</formula>
    </cfRule>
  </conditionalFormatting>
  <conditionalFormatting sqref="E33">
    <cfRule type="cellIs" dxfId="91" priority="230" operator="greaterThan">
      <formula>0.3</formula>
    </cfRule>
  </conditionalFormatting>
  <conditionalFormatting sqref="E32">
    <cfRule type="cellIs" dxfId="90" priority="229" operator="greaterThan">
      <formula>0.44</formula>
    </cfRule>
  </conditionalFormatting>
  <conditionalFormatting sqref="S21:S30">
    <cfRule type="cellIs" dxfId="89" priority="512" operator="equal">
      <formula>0</formula>
    </cfRule>
    <cfRule type="cellIs" priority="513" operator="greaterThan">
      <formula>0</formula>
    </cfRule>
    <cfRule type="colorScale" priority="514">
      <colorScale>
        <cfvo type="min"/>
        <cfvo type="max"/>
        <color rgb="FFFCFCFF"/>
        <color rgb="FF63BE7B"/>
      </colorScale>
    </cfRule>
    <cfRule type="uniqueValues" dxfId="88" priority="515"/>
  </conditionalFormatting>
  <conditionalFormatting sqref="S39:S48">
    <cfRule type="cellIs" dxfId="87" priority="172" operator="equal">
      <formula>0</formula>
    </cfRule>
    <cfRule type="cellIs" priority="173" operator="greaterThan">
      <formula>0</formula>
    </cfRule>
    <cfRule type="colorScale" priority="174">
      <colorScale>
        <cfvo type="min"/>
        <cfvo type="max"/>
        <color rgb="FFFCFCFF"/>
        <color rgb="FF63BE7B"/>
      </colorScale>
    </cfRule>
    <cfRule type="uniqueValues" dxfId="86" priority="175"/>
  </conditionalFormatting>
  <conditionalFormatting sqref="S56:S65">
    <cfRule type="cellIs" dxfId="85" priority="166" operator="equal">
      <formula>0</formula>
    </cfRule>
    <cfRule type="cellIs" priority="167" operator="greaterThan">
      <formula>0</formula>
    </cfRule>
    <cfRule type="colorScale" priority="168">
      <colorScale>
        <cfvo type="min"/>
        <cfvo type="max"/>
        <color rgb="FFFCFCFF"/>
        <color rgb="FF63BE7B"/>
      </colorScale>
    </cfRule>
    <cfRule type="uniqueValues" dxfId="84" priority="169"/>
  </conditionalFormatting>
  <conditionalFormatting sqref="S73:S82">
    <cfRule type="cellIs" dxfId="83" priority="160" operator="equal">
      <formula>0</formula>
    </cfRule>
    <cfRule type="cellIs" priority="161" operator="greaterThan">
      <formula>0</formula>
    </cfRule>
    <cfRule type="colorScale" priority="162">
      <colorScale>
        <cfvo type="min"/>
        <cfvo type="max"/>
        <color rgb="FFFCFCFF"/>
        <color rgb="FF63BE7B"/>
      </colorScale>
    </cfRule>
    <cfRule type="uniqueValues" dxfId="82" priority="163"/>
  </conditionalFormatting>
  <conditionalFormatting sqref="S90:S99">
    <cfRule type="cellIs" dxfId="81" priority="154" operator="equal">
      <formula>0</formula>
    </cfRule>
    <cfRule type="cellIs" priority="155" operator="greaterThan">
      <formula>0</formula>
    </cfRule>
    <cfRule type="colorScale" priority="156">
      <colorScale>
        <cfvo type="min"/>
        <cfvo type="max"/>
        <color rgb="FFFCFCFF"/>
        <color rgb="FF63BE7B"/>
      </colorScale>
    </cfRule>
    <cfRule type="uniqueValues" dxfId="80" priority="157"/>
  </conditionalFormatting>
  <conditionalFormatting sqref="S107:S116">
    <cfRule type="cellIs" dxfId="79" priority="148" operator="equal">
      <formula>0</formula>
    </cfRule>
    <cfRule type="cellIs" priority="149" operator="greaterThan">
      <formula>0</formula>
    </cfRule>
    <cfRule type="colorScale" priority="150">
      <colorScale>
        <cfvo type="min"/>
        <cfvo type="max"/>
        <color rgb="FFFCFCFF"/>
        <color rgb="FF63BE7B"/>
      </colorScale>
    </cfRule>
    <cfRule type="uniqueValues" dxfId="78" priority="151"/>
  </conditionalFormatting>
  <conditionalFormatting sqref="S124:S133">
    <cfRule type="cellIs" dxfId="77" priority="142" operator="equal">
      <formula>0</formula>
    </cfRule>
    <cfRule type="cellIs" priority="143" operator="greaterThan">
      <formula>0</formula>
    </cfRule>
    <cfRule type="colorScale" priority="144">
      <colorScale>
        <cfvo type="min"/>
        <cfvo type="max"/>
        <color rgb="FFFCFCFF"/>
        <color rgb="FF63BE7B"/>
      </colorScale>
    </cfRule>
    <cfRule type="uniqueValues" dxfId="76" priority="145"/>
  </conditionalFormatting>
  <conditionalFormatting sqref="S141:S150">
    <cfRule type="cellIs" dxfId="75" priority="136" operator="equal">
      <formula>0</formula>
    </cfRule>
    <cfRule type="cellIs" priority="137" operator="greaterThan">
      <formula>0</formula>
    </cfRule>
    <cfRule type="colorScale" priority="138">
      <colorScale>
        <cfvo type="min"/>
        <cfvo type="max"/>
        <color rgb="FFFCFCFF"/>
        <color rgb="FF63BE7B"/>
      </colorScale>
    </cfRule>
    <cfRule type="uniqueValues" dxfId="74" priority="139"/>
  </conditionalFormatting>
  <conditionalFormatting sqref="S158:S167">
    <cfRule type="cellIs" dxfId="73" priority="130" operator="equal">
      <formula>0</formula>
    </cfRule>
    <cfRule type="cellIs" priority="131" operator="greaterThan">
      <formula>0</formula>
    </cfRule>
    <cfRule type="colorScale" priority="132">
      <colorScale>
        <cfvo type="min"/>
        <cfvo type="max"/>
        <color rgb="FFFCFCFF"/>
        <color rgb="FF63BE7B"/>
      </colorScale>
    </cfRule>
    <cfRule type="uniqueValues" dxfId="72" priority="133"/>
  </conditionalFormatting>
  <conditionalFormatting sqref="S175:S184">
    <cfRule type="cellIs" dxfId="71" priority="124" operator="equal">
      <formula>0</formula>
    </cfRule>
    <cfRule type="cellIs" priority="125" operator="greaterThan">
      <formula>0</formula>
    </cfRule>
    <cfRule type="colorScale" priority="126">
      <colorScale>
        <cfvo type="min"/>
        <cfvo type="max"/>
        <color rgb="FFFCFCFF"/>
        <color rgb="FF63BE7B"/>
      </colorScale>
    </cfRule>
    <cfRule type="uniqueValues" dxfId="70" priority="127"/>
  </conditionalFormatting>
  <conditionalFormatting sqref="E206">
    <cfRule type="cellIs" dxfId="69" priority="116" operator="greaterThan">
      <formula>0.44</formula>
    </cfRule>
  </conditionalFormatting>
  <conditionalFormatting sqref="S195:S204">
    <cfRule type="cellIs" dxfId="68" priority="118" operator="equal">
      <formula>0</formula>
    </cfRule>
    <cfRule type="cellIs" priority="119" operator="greaterThan">
      <formula>0</formula>
    </cfRule>
    <cfRule type="colorScale" priority="120">
      <colorScale>
        <cfvo type="min"/>
        <cfvo type="max"/>
        <color rgb="FFFCFCFF"/>
        <color rgb="FF63BE7B"/>
      </colorScale>
    </cfRule>
    <cfRule type="uniqueValues" dxfId="67" priority="121"/>
  </conditionalFormatting>
  <conditionalFormatting sqref="E226">
    <cfRule type="cellIs" dxfId="66" priority="110" operator="greaterThan">
      <formula>0.44</formula>
    </cfRule>
  </conditionalFormatting>
  <conditionalFormatting sqref="S215:S224">
    <cfRule type="cellIs" dxfId="65" priority="112" operator="equal">
      <formula>0</formula>
    </cfRule>
    <cfRule type="cellIs" priority="113" operator="greaterThan">
      <formula>0</formula>
    </cfRule>
    <cfRule type="colorScale" priority="114">
      <colorScale>
        <cfvo type="min"/>
        <cfvo type="max"/>
        <color rgb="FFFCFCFF"/>
        <color rgb="FF63BE7B"/>
      </colorScale>
    </cfRule>
    <cfRule type="uniqueValues" dxfId="64" priority="115"/>
  </conditionalFormatting>
  <conditionalFormatting sqref="E246">
    <cfRule type="cellIs" dxfId="63" priority="104" operator="greaterThan">
      <formula>0.44</formula>
    </cfRule>
  </conditionalFormatting>
  <conditionalFormatting sqref="S235:S244">
    <cfRule type="cellIs" dxfId="62" priority="106" operator="equal">
      <formula>0</formula>
    </cfRule>
    <cfRule type="cellIs" priority="107" operator="greaterThan">
      <formula>0</formula>
    </cfRule>
    <cfRule type="colorScale" priority="108">
      <colorScale>
        <cfvo type="min"/>
        <cfvo type="max"/>
        <color rgb="FFFCFCFF"/>
        <color rgb="FF63BE7B"/>
      </colorScale>
    </cfRule>
    <cfRule type="uniqueValues" dxfId="61" priority="109"/>
  </conditionalFormatting>
  <conditionalFormatting sqref="E266">
    <cfRule type="cellIs" dxfId="60" priority="98" operator="greaterThan">
      <formula>0.44</formula>
    </cfRule>
  </conditionalFormatting>
  <conditionalFormatting sqref="S255:S264">
    <cfRule type="cellIs" dxfId="59" priority="100" operator="equal">
      <formula>0</formula>
    </cfRule>
    <cfRule type="cellIs" priority="101" operator="greaterThan">
      <formula>0</formula>
    </cfRule>
    <cfRule type="colorScale" priority="102">
      <colorScale>
        <cfvo type="min"/>
        <cfvo type="max"/>
        <color rgb="FFFCFCFF"/>
        <color rgb="FF63BE7B"/>
      </colorScale>
    </cfRule>
    <cfRule type="uniqueValues" dxfId="58" priority="103"/>
  </conditionalFormatting>
  <conditionalFormatting sqref="E286">
    <cfRule type="cellIs" dxfId="57" priority="92" operator="greaterThan">
      <formula>0.44</formula>
    </cfRule>
  </conditionalFormatting>
  <conditionalFormatting sqref="S275:S284">
    <cfRule type="cellIs" dxfId="56" priority="94" operator="equal">
      <formula>0</formula>
    </cfRule>
    <cfRule type="cellIs" priority="95" operator="greaterThan">
      <formula>0</formula>
    </cfRule>
    <cfRule type="colorScale" priority="96">
      <colorScale>
        <cfvo type="min"/>
        <cfvo type="max"/>
        <color rgb="FFFCFCFF"/>
        <color rgb="FF63BE7B"/>
      </colorScale>
    </cfRule>
    <cfRule type="uniqueValues" dxfId="55" priority="97"/>
  </conditionalFormatting>
  <conditionalFormatting sqref="E306">
    <cfRule type="cellIs" dxfId="54" priority="86" operator="greaterThan">
      <formula>0.44</formula>
    </cfRule>
  </conditionalFormatting>
  <conditionalFormatting sqref="S295:S304">
    <cfRule type="cellIs" dxfId="53" priority="88" operator="equal">
      <formula>0</formula>
    </cfRule>
    <cfRule type="cellIs" priority="89" operator="greaterThan">
      <formula>0</formula>
    </cfRule>
    <cfRule type="colorScale" priority="90">
      <colorScale>
        <cfvo type="min"/>
        <cfvo type="max"/>
        <color rgb="FFFCFCFF"/>
        <color rgb="FF63BE7B"/>
      </colorScale>
    </cfRule>
    <cfRule type="uniqueValues" dxfId="52" priority="91"/>
  </conditionalFormatting>
  <conditionalFormatting sqref="E326">
    <cfRule type="cellIs" dxfId="51" priority="80" operator="greaterThan">
      <formula>0.44</formula>
    </cfRule>
  </conditionalFormatting>
  <conditionalFormatting sqref="S315:S324">
    <cfRule type="cellIs" dxfId="50" priority="82" operator="equal">
      <formula>0</formula>
    </cfRule>
    <cfRule type="cellIs" priority="83" operator="greaterThan">
      <formula>0</formula>
    </cfRule>
    <cfRule type="colorScale" priority="84">
      <colorScale>
        <cfvo type="min"/>
        <cfvo type="max"/>
        <color rgb="FFFCFCFF"/>
        <color rgb="FF63BE7B"/>
      </colorScale>
    </cfRule>
    <cfRule type="uniqueValues" dxfId="49" priority="85"/>
  </conditionalFormatting>
  <conditionalFormatting sqref="E346">
    <cfRule type="cellIs" dxfId="48" priority="74" operator="greaterThan">
      <formula>0.44</formula>
    </cfRule>
  </conditionalFormatting>
  <conditionalFormatting sqref="S335:S344">
    <cfRule type="cellIs" dxfId="47" priority="76" operator="equal">
      <formula>0</formula>
    </cfRule>
    <cfRule type="cellIs" priority="77" operator="greaterThan">
      <formula>0</formula>
    </cfRule>
    <cfRule type="colorScale" priority="78">
      <colorScale>
        <cfvo type="min"/>
        <cfvo type="max"/>
        <color rgb="FFFCFCFF"/>
        <color rgb="FF63BE7B"/>
      </colorScale>
    </cfRule>
    <cfRule type="uniqueValues" dxfId="46" priority="79"/>
  </conditionalFormatting>
  <conditionalFormatting sqref="E366">
    <cfRule type="cellIs" dxfId="45" priority="68" operator="greaterThan">
      <formula>0.44</formula>
    </cfRule>
  </conditionalFormatting>
  <conditionalFormatting sqref="S355:S364">
    <cfRule type="cellIs" dxfId="44" priority="70" operator="equal">
      <formula>0</formula>
    </cfRule>
    <cfRule type="cellIs" priority="71" operator="greaterThan">
      <formula>0</formula>
    </cfRule>
    <cfRule type="colorScale" priority="72">
      <colorScale>
        <cfvo type="min"/>
        <cfvo type="max"/>
        <color rgb="FFFCFCFF"/>
        <color rgb="FF63BE7B"/>
      </colorScale>
    </cfRule>
    <cfRule type="uniqueValues" dxfId="43" priority="73"/>
  </conditionalFormatting>
  <conditionalFormatting sqref="E386">
    <cfRule type="cellIs" dxfId="42" priority="62" operator="greaterThan">
      <formula>0.44</formula>
    </cfRule>
  </conditionalFormatting>
  <conditionalFormatting sqref="S375:S384">
    <cfRule type="cellIs" dxfId="41" priority="64" operator="equal">
      <formula>0</formula>
    </cfRule>
    <cfRule type="cellIs" priority="65" operator="greaterThan">
      <formula>0</formula>
    </cfRule>
    <cfRule type="colorScale" priority="66">
      <colorScale>
        <cfvo type="min"/>
        <cfvo type="max"/>
        <color rgb="FFFCFCFF"/>
        <color rgb="FF63BE7B"/>
      </colorScale>
    </cfRule>
    <cfRule type="uniqueValues" dxfId="40" priority="67"/>
  </conditionalFormatting>
  <conditionalFormatting sqref="E406">
    <cfRule type="cellIs" dxfId="39" priority="56" operator="greaterThan">
      <formula>0.44</formula>
    </cfRule>
  </conditionalFormatting>
  <conditionalFormatting sqref="S395:S404">
    <cfRule type="cellIs" dxfId="38" priority="58" operator="equal">
      <formula>0</formula>
    </cfRule>
    <cfRule type="cellIs" priority="59" operator="greaterThan">
      <formula>0</formula>
    </cfRule>
    <cfRule type="colorScale" priority="60">
      <colorScale>
        <cfvo type="min"/>
        <cfvo type="max"/>
        <color rgb="FFFCFCFF"/>
        <color rgb="FF63BE7B"/>
      </colorScale>
    </cfRule>
    <cfRule type="uniqueValues" dxfId="37" priority="61"/>
  </conditionalFormatting>
  <conditionalFormatting sqref="E426">
    <cfRule type="cellIs" dxfId="36" priority="50" operator="greaterThan">
      <formula>0.44</formula>
    </cfRule>
  </conditionalFormatting>
  <conditionalFormatting sqref="S415:S424">
    <cfRule type="cellIs" dxfId="35" priority="52" operator="equal">
      <formula>0</formula>
    </cfRule>
    <cfRule type="cellIs" priority="53" operator="greaterThan">
      <formula>0</formula>
    </cfRule>
    <cfRule type="colorScale" priority="54">
      <colorScale>
        <cfvo type="min"/>
        <cfvo type="max"/>
        <color rgb="FFFCFCFF"/>
        <color rgb="FF63BE7B"/>
      </colorScale>
    </cfRule>
    <cfRule type="uniqueValues" dxfId="34" priority="55"/>
  </conditionalFormatting>
  <conditionalFormatting sqref="E446">
    <cfRule type="cellIs" dxfId="33" priority="44" operator="greaterThan">
      <formula>0.44</formula>
    </cfRule>
  </conditionalFormatting>
  <conditionalFormatting sqref="S435:S444">
    <cfRule type="cellIs" dxfId="32" priority="46" operator="equal">
      <formula>0</formula>
    </cfRule>
    <cfRule type="cellIs" priority="47" operator="greaterThan">
      <formula>0</formula>
    </cfRule>
    <cfRule type="colorScale" priority="48">
      <colorScale>
        <cfvo type="min"/>
        <cfvo type="max"/>
        <color rgb="FFFCFCFF"/>
        <color rgb="FF63BE7B"/>
      </colorScale>
    </cfRule>
    <cfRule type="uniqueValues" dxfId="31" priority="49"/>
  </conditionalFormatting>
  <conditionalFormatting sqref="E207">
    <cfRule type="cellIs" dxfId="30" priority="32" operator="greaterThan">
      <formula>0.3</formula>
    </cfRule>
  </conditionalFormatting>
  <conditionalFormatting sqref="E227">
    <cfRule type="cellIs" dxfId="29" priority="31" operator="greaterThan">
      <formula>0.3</formula>
    </cfRule>
  </conditionalFormatting>
  <conditionalFormatting sqref="E247">
    <cfRule type="cellIs" dxfId="28" priority="30" operator="greaterThan">
      <formula>0.3</formula>
    </cfRule>
  </conditionalFormatting>
  <conditionalFormatting sqref="E267">
    <cfRule type="cellIs" dxfId="27" priority="29" operator="greaterThan">
      <formula>0.3</formula>
    </cfRule>
  </conditionalFormatting>
  <conditionalFormatting sqref="E287">
    <cfRule type="cellIs" dxfId="26" priority="28" operator="greaterThan">
      <formula>0.3</formula>
    </cfRule>
  </conditionalFormatting>
  <conditionalFormatting sqref="E307">
    <cfRule type="cellIs" dxfId="25" priority="27" operator="greaterThan">
      <formula>0.3</formula>
    </cfRule>
  </conditionalFormatting>
  <conditionalFormatting sqref="E327">
    <cfRule type="cellIs" dxfId="24" priority="26" operator="greaterThan">
      <formula>0.3</formula>
    </cfRule>
  </conditionalFormatting>
  <conditionalFormatting sqref="E347">
    <cfRule type="cellIs" dxfId="23" priority="25" operator="greaterThan">
      <formula>0.3</formula>
    </cfRule>
  </conditionalFormatting>
  <conditionalFormatting sqref="E367">
    <cfRule type="cellIs" dxfId="22" priority="24" operator="greaterThan">
      <formula>0.3</formula>
    </cfRule>
  </conditionalFormatting>
  <conditionalFormatting sqref="E387">
    <cfRule type="cellIs" dxfId="21" priority="23" operator="greaterThan">
      <formula>0.3</formula>
    </cfRule>
  </conditionalFormatting>
  <conditionalFormatting sqref="E407">
    <cfRule type="cellIs" dxfId="20" priority="22" operator="greaterThan">
      <formula>0.3</formula>
    </cfRule>
  </conditionalFormatting>
  <conditionalFormatting sqref="E427">
    <cfRule type="cellIs" dxfId="19" priority="21" operator="greaterThan">
      <formula>0.3</formula>
    </cfRule>
  </conditionalFormatting>
  <conditionalFormatting sqref="E447">
    <cfRule type="cellIs" dxfId="18" priority="19" operator="greaterThan">
      <formula>0.3</formula>
    </cfRule>
  </conditionalFormatting>
  <conditionalFormatting sqref="E51">
    <cfRule type="cellIs" dxfId="17" priority="18" operator="greaterThan">
      <formula>0.3</formula>
    </cfRule>
  </conditionalFormatting>
  <conditionalFormatting sqref="E50">
    <cfRule type="cellIs" dxfId="16" priority="17" operator="greaterThan">
      <formula>0.44</formula>
    </cfRule>
  </conditionalFormatting>
  <conditionalFormatting sqref="E68">
    <cfRule type="cellIs" dxfId="15" priority="16" operator="greaterThan">
      <formula>0.3</formula>
    </cfRule>
  </conditionalFormatting>
  <conditionalFormatting sqref="E67">
    <cfRule type="cellIs" dxfId="14" priority="15" operator="greaterThan">
      <formula>0.44</formula>
    </cfRule>
  </conditionalFormatting>
  <conditionalFormatting sqref="E85">
    <cfRule type="cellIs" dxfId="13" priority="14" operator="greaterThan">
      <formula>0.3</formula>
    </cfRule>
  </conditionalFormatting>
  <conditionalFormatting sqref="E84">
    <cfRule type="cellIs" dxfId="12" priority="13" operator="greaterThan">
      <formula>0.44</formula>
    </cfRule>
  </conditionalFormatting>
  <conditionalFormatting sqref="E102">
    <cfRule type="cellIs" dxfId="11" priority="12" operator="greaterThan">
      <formula>0.3</formula>
    </cfRule>
  </conditionalFormatting>
  <conditionalFormatting sqref="E101">
    <cfRule type="cellIs" dxfId="10" priority="11" operator="greaterThan">
      <formula>0.44</formula>
    </cfRule>
  </conditionalFormatting>
  <conditionalFormatting sqref="E119">
    <cfRule type="cellIs" dxfId="9" priority="10" operator="greaterThan">
      <formula>0.3</formula>
    </cfRule>
  </conditionalFormatting>
  <conditionalFormatting sqref="E118">
    <cfRule type="cellIs" dxfId="8" priority="9" operator="greaterThan">
      <formula>0.44</formula>
    </cfRule>
  </conditionalFormatting>
  <conditionalFormatting sqref="E136">
    <cfRule type="cellIs" dxfId="7" priority="8" operator="greaterThan">
      <formula>0.3</formula>
    </cfRule>
  </conditionalFormatting>
  <conditionalFormatting sqref="E135">
    <cfRule type="cellIs" dxfId="6" priority="7" operator="greaterThan">
      <formula>0.44</formula>
    </cfRule>
  </conditionalFormatting>
  <conditionalFormatting sqref="E153">
    <cfRule type="cellIs" dxfId="5" priority="6" operator="greaterThan">
      <formula>0.3</formula>
    </cfRule>
  </conditionalFormatting>
  <conditionalFormatting sqref="E152">
    <cfRule type="cellIs" dxfId="4" priority="5" operator="greaterThan">
      <formula>0.44</formula>
    </cfRule>
  </conditionalFormatting>
  <conditionalFormatting sqref="E170">
    <cfRule type="cellIs" dxfId="3" priority="4" operator="greaterThan">
      <formula>0.3</formula>
    </cfRule>
  </conditionalFormatting>
  <conditionalFormatting sqref="E169">
    <cfRule type="cellIs" dxfId="2" priority="3" operator="greaterThan">
      <formula>0.44</formula>
    </cfRule>
  </conditionalFormatting>
  <conditionalFormatting sqref="E187">
    <cfRule type="cellIs" dxfId="1" priority="2" operator="greaterThan">
      <formula>0.3</formula>
    </cfRule>
  </conditionalFormatting>
  <conditionalFormatting sqref="E186">
    <cfRule type="cellIs" dxfId="0" priority="1" operator="greaterThan">
      <formula>0.44</formula>
    </cfRule>
  </conditionalFormatting>
  <dataValidations xWindow="467" yWindow="249" count="8">
    <dataValidation type="whole" operator="notEqual" allowBlank="1" showInputMessage="1" showErrorMessage="1" errorTitle="kk" error="jj" promptTitle="hh" prompt="hhh" sqref="U21" xr:uid="{00000000-0002-0000-0100-000000000000}">
      <formula1>S21&amp;E18</formula1>
    </dataValidation>
    <dataValidation type="list" allowBlank="1" showInputMessage="1" showErrorMessage="1" error="Aktivitet skal vælges fra rullemenu. Udfører en deltager mere end en aktvitetstype, skal der laves et budget for hver aktivitetstype." sqref="B432 B412 B372 B352 B332 B312 B292 B272 B252 B232 B212 B192" xr:uid="{00000000-0002-0000-0100-000001000000}">
      <formula1>$W$10:$W$13</formula1>
    </dataValidation>
    <dataValidation type="list" allowBlank="1" showInputMessage="1" showErrorMessage="1" error="Virksomhedsstørrelse skal vælges fra rullemenu. " sqref="E431 E17 E36 E53 E411 E70 E87 E104 E121 E138 E155 E211 E231 E251 E271 E291 E311 E331 E351 E371 E391 E172" xr:uid="{00000000-0002-0000-0100-000002000000}">
      <formula1>$U$10:$U$13</formula1>
    </dataValidation>
    <dataValidation type="list" allowBlank="1" showInputMessage="1" showErrorMessage="1" error="Virksomhedsstørrelse skal vælges fra rullemenu. _x000a_" sqref="E191" xr:uid="{00000000-0002-0000-0100-000003000000}">
      <formula1>$U$10:$U$13</formula1>
    </dataValidation>
    <dataValidation type="list" allowBlank="1" showInputMessage="1" showErrorMessage="1" error="Aktivitet skal vælges fra rullemenu. Udfører en deltager mere end en aktvitetstype, skal der laves et budget for hver aktivitetstype._x000a_" sqref="B392" xr:uid="{00000000-0002-0000-0100-000004000000}">
      <formula1>$W$10:$W$13</formula1>
    </dataValidation>
    <dataValidation type="whole" operator="greaterThan" allowBlank="1" showInputMessage="1" showErrorMessage="1" sqref="E22:E27 E196:E201 E216:E221 E236:E241 E256:E261 E276:E281 E296:E301 E316:E321 E336:E341 E356:E361 E376:E381 E396:E401 E416:E421 E436:E441 E43:E45 E60:E62 E77:E79 E94:E96 E111:E113 E128:E130 E145:E147 E162:E164 E179:E181" xr:uid="{00000000-0002-0000-0100-000005000000}">
      <formula1>J16</formula1>
    </dataValidation>
    <dataValidation type="whole" operator="greaterThan" allowBlank="1" showInputMessage="1" showErrorMessage="1" sqref="E40:E41 E57:E58 E74:E75 E91:E92 E108:E109 E125:E126 E142:E143 E159:E160 E176:E177" xr:uid="{00000000-0002-0000-0100-000006000000}">
      <formula1>J35</formula1>
    </dataValidation>
    <dataValidation type="whole" operator="greaterThan" allowBlank="1" showInputMessage="1" showErrorMessage="1" sqref="E42 E59 E76 E93 E110 E127 E144 E161 E178" xr:uid="{00000000-0002-0000-0100-000007000000}">
      <formula1>#REF!</formula1>
    </dataValidation>
  </dataValidations>
  <pageMargins left="0.6692913385826772" right="0.51181102362204722" top="0.35433070866141736" bottom="0.27559055118110237" header="0.31496062992125984" footer="0.31496062992125984"/>
  <pageSetup paperSize="8" scale="75" orientation="landscape" r:id="rId1"/>
  <rowBreaks count="7" manualBreakCount="7">
    <brk id="52" max="16383" man="1"/>
    <brk id="103" max="16383" man="1"/>
    <brk id="154" max="16383" man="1"/>
    <brk id="210" max="17" man="1"/>
    <brk id="270" max="17" man="1"/>
    <brk id="330" max="17" man="1"/>
    <brk id="390" max="17" man="1"/>
  </rowBreaks>
  <colBreaks count="1" manualBreakCount="1">
    <brk id="20" max="47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Label 3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20</xdr:row>
                    <xdr:rowOff>28575</xdr:rowOff>
                  </from>
                  <to>
                    <xdr:col>13</xdr:col>
                    <xdr:colOff>419100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" name="Label 53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38</xdr:row>
                    <xdr:rowOff>28575</xdr:rowOff>
                  </from>
                  <to>
                    <xdr:col>13</xdr:col>
                    <xdr:colOff>419100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6" name="Label 55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55</xdr:row>
                    <xdr:rowOff>28575</xdr:rowOff>
                  </from>
                  <to>
                    <xdr:col>13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7" name="Label 56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72</xdr:row>
                    <xdr:rowOff>28575</xdr:rowOff>
                  </from>
                  <to>
                    <xdr:col>13</xdr:col>
                    <xdr:colOff>419100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8" name="Label 57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89</xdr:row>
                    <xdr:rowOff>28575</xdr:rowOff>
                  </from>
                  <to>
                    <xdr:col>13</xdr:col>
                    <xdr:colOff>419100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9" name="Label 58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106</xdr:row>
                    <xdr:rowOff>28575</xdr:rowOff>
                  </from>
                  <to>
                    <xdr:col>13</xdr:col>
                    <xdr:colOff>419100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0" name="Label 59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123</xdr:row>
                    <xdr:rowOff>28575</xdr:rowOff>
                  </from>
                  <to>
                    <xdr:col>13</xdr:col>
                    <xdr:colOff>419100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1" name="Label 60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140</xdr:row>
                    <xdr:rowOff>28575</xdr:rowOff>
                  </from>
                  <to>
                    <xdr:col>13</xdr:col>
                    <xdr:colOff>419100</xdr:colOff>
                    <xdr:row>150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2" name="Label 61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157</xdr:row>
                    <xdr:rowOff>57150</xdr:rowOff>
                  </from>
                  <to>
                    <xdr:col>13</xdr:col>
                    <xdr:colOff>419100</xdr:colOff>
                    <xdr:row>167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13" name="Label 62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174</xdr:row>
                    <xdr:rowOff>28575</xdr:rowOff>
                  </from>
                  <to>
                    <xdr:col>13</xdr:col>
                    <xdr:colOff>419100</xdr:colOff>
                    <xdr:row>184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6"/>
  <sheetViews>
    <sheetView workbookViewId="0">
      <selection activeCell="L30" sqref="L30"/>
    </sheetView>
  </sheetViews>
  <sheetFormatPr defaultRowHeight="14.25" x14ac:dyDescent="0.2"/>
  <cols>
    <col min="1" max="1" width="25.25" customWidth="1"/>
    <col min="2" max="2" width="26.75" bestFit="1" customWidth="1"/>
    <col min="3" max="18" width="6.375" customWidth="1"/>
    <col min="19" max="20" width="25.375" customWidth="1"/>
  </cols>
  <sheetData>
    <row r="1" spans="1:21" ht="15" x14ac:dyDescent="0.25">
      <c r="A1" s="4"/>
      <c r="B1" s="8"/>
      <c r="C1" s="8"/>
      <c r="D1" s="9"/>
      <c r="E1" s="9"/>
      <c r="F1" s="9"/>
      <c r="G1" s="9"/>
      <c r="H1" s="9"/>
      <c r="I1" s="3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8" x14ac:dyDescent="0.25">
      <c r="A2" s="115" t="s">
        <v>67</v>
      </c>
      <c r="B2" s="116"/>
      <c r="C2" s="22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x14ac:dyDescent="0.2">
      <c r="A3" s="10"/>
      <c r="B3" s="11"/>
      <c r="C3" s="1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  <c r="T3" s="9"/>
      <c r="U3" s="9"/>
    </row>
    <row r="4" spans="1:21" ht="15" x14ac:dyDescent="0.25">
      <c r="A4" s="11"/>
      <c r="B4" s="11"/>
      <c r="C4" s="212" t="s">
        <v>54</v>
      </c>
      <c r="D4" s="213"/>
      <c r="E4" s="213"/>
      <c r="F4" s="214"/>
      <c r="G4" s="212" t="s">
        <v>54</v>
      </c>
      <c r="H4" s="213"/>
      <c r="I4" s="213"/>
      <c r="J4" s="214"/>
      <c r="K4" s="212" t="s">
        <v>54</v>
      </c>
      <c r="L4" s="213"/>
      <c r="M4" s="213"/>
      <c r="N4" s="214"/>
      <c r="O4" s="212" t="s">
        <v>54</v>
      </c>
      <c r="P4" s="213"/>
      <c r="Q4" s="213"/>
      <c r="R4" s="214"/>
      <c r="S4" s="13"/>
      <c r="T4" s="14"/>
      <c r="U4" s="9"/>
    </row>
    <row r="5" spans="1:21" ht="22.15" customHeight="1" x14ac:dyDescent="0.25">
      <c r="A5" s="23"/>
      <c r="B5" s="24" t="s">
        <v>39</v>
      </c>
      <c r="C5" s="71" t="s">
        <v>12</v>
      </c>
      <c r="D5" s="25" t="s">
        <v>10</v>
      </c>
      <c r="E5" s="25" t="s">
        <v>11</v>
      </c>
      <c r="F5" s="25" t="s">
        <v>9</v>
      </c>
      <c r="G5" s="26" t="s">
        <v>12</v>
      </c>
      <c r="H5" s="27" t="s">
        <v>10</v>
      </c>
      <c r="I5" s="27" t="s">
        <v>13</v>
      </c>
      <c r="J5" s="28" t="s">
        <v>9</v>
      </c>
      <c r="K5" s="26" t="s">
        <v>12</v>
      </c>
      <c r="L5" s="27" t="s">
        <v>10</v>
      </c>
      <c r="M5" s="27" t="s">
        <v>11</v>
      </c>
      <c r="N5" s="28" t="s">
        <v>9</v>
      </c>
      <c r="O5" s="25" t="s">
        <v>12</v>
      </c>
      <c r="P5" s="25" t="s">
        <v>10</v>
      </c>
      <c r="Q5" s="25" t="s">
        <v>11</v>
      </c>
      <c r="R5" s="25" t="s">
        <v>9</v>
      </c>
      <c r="S5" s="29" t="s">
        <v>17</v>
      </c>
      <c r="T5" s="7" t="s">
        <v>34</v>
      </c>
      <c r="U5" s="9"/>
    </row>
    <row r="6" spans="1:21" ht="15" x14ac:dyDescent="0.25">
      <c r="A6" s="30" t="s">
        <v>40</v>
      </c>
      <c r="B6" s="30"/>
      <c r="C6" s="3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14"/>
      <c r="T6" s="112"/>
      <c r="U6" s="9"/>
    </row>
    <row r="7" spans="1:21" ht="15" x14ac:dyDescent="0.25">
      <c r="A7" s="16" t="s">
        <v>38</v>
      </c>
      <c r="B7" s="32"/>
      <c r="C7" s="3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13"/>
      <c r="T7" s="16"/>
      <c r="U7" s="9"/>
    </row>
    <row r="8" spans="1:21" x14ac:dyDescent="0.2">
      <c r="A8" s="16" t="s">
        <v>19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13"/>
      <c r="T8" s="16"/>
      <c r="U8" s="9"/>
    </row>
    <row r="9" spans="1:21" x14ac:dyDescent="0.2">
      <c r="A9" s="16" t="s">
        <v>20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7"/>
      <c r="T9" s="11"/>
      <c r="U9" s="9"/>
    </row>
    <row r="10" spans="1:21" x14ac:dyDescent="0.2">
      <c r="A10" s="16" t="s">
        <v>42</v>
      </c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7"/>
      <c r="T10" s="11"/>
      <c r="U10" s="9"/>
    </row>
    <row r="11" spans="1:21" x14ac:dyDescent="0.2">
      <c r="A11" s="16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7"/>
      <c r="T11" s="11"/>
      <c r="U11" s="9"/>
    </row>
    <row r="12" spans="1:21" x14ac:dyDescent="0.2">
      <c r="A12" s="16" t="s">
        <v>41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7"/>
      <c r="T12" s="11"/>
      <c r="U12" s="9"/>
    </row>
    <row r="13" spans="1:21" x14ac:dyDescent="0.2">
      <c r="A13" s="16" t="s">
        <v>43</v>
      </c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7"/>
      <c r="T13" s="11"/>
      <c r="U13" s="9"/>
    </row>
    <row r="14" spans="1:21" x14ac:dyDescent="0.2">
      <c r="A14" s="16" t="s">
        <v>45</v>
      </c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7" t="s">
        <v>14</v>
      </c>
      <c r="T14" s="10" t="s">
        <v>15</v>
      </c>
      <c r="U14" s="9"/>
    </row>
    <row r="15" spans="1:21" ht="15" x14ac:dyDescent="0.25">
      <c r="A15" s="34" t="s">
        <v>6</v>
      </c>
      <c r="B15" s="30"/>
      <c r="C15" s="3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14"/>
      <c r="T15" s="30"/>
      <c r="U15" s="9"/>
    </row>
    <row r="16" spans="1:21" x14ac:dyDescent="0.2">
      <c r="A16" s="16" t="s">
        <v>21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13"/>
      <c r="T16" s="11"/>
      <c r="U16" s="9"/>
    </row>
    <row r="17" spans="1:21" x14ac:dyDescent="0.2">
      <c r="A17" s="16" t="s">
        <v>22</v>
      </c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13"/>
      <c r="T17" s="11"/>
      <c r="U17" s="9"/>
    </row>
    <row r="18" spans="1:21" x14ac:dyDescent="0.2">
      <c r="A18" s="16" t="s">
        <v>23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7"/>
      <c r="T18" s="11"/>
      <c r="U18" s="9"/>
    </row>
    <row r="19" spans="1:21" x14ac:dyDescent="0.2">
      <c r="A19" s="16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7"/>
      <c r="T19" s="11"/>
      <c r="U19" s="9"/>
    </row>
    <row r="20" spans="1:21" x14ac:dyDescent="0.2">
      <c r="A20" s="16" t="s">
        <v>41</v>
      </c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7"/>
      <c r="T20" s="11"/>
      <c r="U20" s="9"/>
    </row>
    <row r="21" spans="1:21" x14ac:dyDescent="0.2">
      <c r="A21" s="16" t="s">
        <v>65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7"/>
      <c r="T21" s="11"/>
      <c r="U21" s="9"/>
    </row>
    <row r="22" spans="1:21" x14ac:dyDescent="0.2">
      <c r="A22" s="16" t="s">
        <v>66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7" t="s">
        <v>14</v>
      </c>
      <c r="T22" s="11" t="s">
        <v>15</v>
      </c>
      <c r="U22" s="9"/>
    </row>
    <row r="23" spans="1:21" ht="15" x14ac:dyDescent="0.25">
      <c r="A23" s="34" t="s">
        <v>7</v>
      </c>
      <c r="B23" s="30"/>
      <c r="C23" s="31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35"/>
      <c r="T23" s="30"/>
      <c r="U23" s="9"/>
    </row>
    <row r="24" spans="1:21" ht="15" x14ac:dyDescent="0.25">
      <c r="A24" s="16" t="s">
        <v>24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36"/>
      <c r="T24" s="37"/>
      <c r="U24" s="9"/>
    </row>
    <row r="25" spans="1:21" x14ac:dyDescent="0.2">
      <c r="A25" s="16" t="s">
        <v>25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7"/>
      <c r="T25" s="11"/>
      <c r="U25" s="9"/>
    </row>
    <row r="26" spans="1:21" x14ac:dyDescent="0.2">
      <c r="A26" s="16" t="s">
        <v>26</v>
      </c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7"/>
      <c r="T26" s="11"/>
      <c r="U26" s="9"/>
    </row>
    <row r="27" spans="1:21" x14ac:dyDescent="0.2">
      <c r="A27" s="16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7"/>
      <c r="T27" s="11"/>
      <c r="U27" s="9"/>
    </row>
    <row r="28" spans="1:21" x14ac:dyDescent="0.2">
      <c r="A28" s="16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7" t="s">
        <v>14</v>
      </c>
      <c r="T28" s="11" t="s">
        <v>15</v>
      </c>
      <c r="U28" s="9"/>
    </row>
    <row r="29" spans="1:21" ht="15" x14ac:dyDescent="0.25">
      <c r="A29" s="34" t="s">
        <v>16</v>
      </c>
      <c r="B29" s="30"/>
      <c r="C29" s="31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35"/>
      <c r="T29" s="30"/>
      <c r="U29" s="9"/>
    </row>
    <row r="30" spans="1:21" x14ac:dyDescent="0.2">
      <c r="A30" s="16" t="s">
        <v>27</v>
      </c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7"/>
      <c r="T30" s="11"/>
      <c r="U30" s="9"/>
    </row>
    <row r="31" spans="1:21" x14ac:dyDescent="0.2">
      <c r="A31" s="16" t="s">
        <v>28</v>
      </c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7"/>
      <c r="T31" s="11"/>
      <c r="U31" s="9"/>
    </row>
    <row r="32" spans="1:21" x14ac:dyDescent="0.2">
      <c r="A32" s="16" t="s">
        <v>29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7"/>
      <c r="T32" s="11"/>
      <c r="U32" s="9"/>
    </row>
    <row r="33" spans="1:21" x14ac:dyDescent="0.2">
      <c r="A33" s="16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7" t="s">
        <v>14</v>
      </c>
      <c r="T33" s="11" t="s">
        <v>15</v>
      </c>
      <c r="U33" s="9"/>
    </row>
    <row r="34" spans="1:21" ht="15" x14ac:dyDescent="0.25">
      <c r="A34" s="34" t="s">
        <v>8</v>
      </c>
      <c r="B34" s="30"/>
      <c r="C34" s="31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35"/>
      <c r="T34" s="30"/>
      <c r="U34" s="9"/>
    </row>
    <row r="35" spans="1:21" x14ac:dyDescent="0.2">
      <c r="A35" s="16" t="s">
        <v>30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7"/>
      <c r="T35" s="11"/>
      <c r="U35" s="9"/>
    </row>
    <row r="36" spans="1:21" x14ac:dyDescent="0.2">
      <c r="A36" s="16" t="s">
        <v>31</v>
      </c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7"/>
      <c r="T36" s="11"/>
      <c r="U36" s="9"/>
    </row>
    <row r="37" spans="1:21" x14ac:dyDescent="0.2">
      <c r="A37" s="16" t="s">
        <v>32</v>
      </c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8"/>
      <c r="T37" s="11"/>
      <c r="U37" s="9"/>
    </row>
    <row r="38" spans="1:21" x14ac:dyDescent="0.2">
      <c r="A38" s="16"/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7" t="s">
        <v>14</v>
      </c>
      <c r="T38" s="11" t="s">
        <v>15</v>
      </c>
      <c r="U38" s="9"/>
    </row>
    <row r="39" spans="1:21" x14ac:dyDescent="0.2">
      <c r="A39" s="19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3"/>
      <c r="T39" s="14"/>
      <c r="U39" s="9"/>
    </row>
    <row r="40" spans="1:21" ht="15" x14ac:dyDescent="0.25">
      <c r="A40" s="6" t="s">
        <v>44</v>
      </c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5" t="s">
        <v>52</v>
      </c>
      <c r="T40" s="97" t="s">
        <v>33</v>
      </c>
      <c r="U40" s="9"/>
    </row>
    <row r="41" spans="1:2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2"/>
      <c r="U41" s="8"/>
    </row>
    <row r="42" spans="1:2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8"/>
      <c r="U42" s="8"/>
    </row>
    <row r="43" spans="1:2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11"/>
      <c r="T50" s="9"/>
      <c r="U50" s="9"/>
    </row>
    <row r="51" spans="1:2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</sheetData>
  <mergeCells count="4">
    <mergeCell ref="C4:F4"/>
    <mergeCell ref="G4:J4"/>
    <mergeCell ref="K4:N4"/>
    <mergeCell ref="O4:R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Samlet budgetoversigt</vt:lpstr>
      <vt:lpstr>Gantt-diagram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2015-06-18T19:45:14Z</dcterms:created>
  <dcterms:modified xsi:type="dcterms:W3CDTF">2025-11-03T09:32:02Z</dcterms:modified>
</cp:coreProperties>
</file>